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chacon.SEGURIDADPUBLIC\Downloads\"/>
    </mc:Choice>
  </mc:AlternateContent>
  <bookViews>
    <workbookView xWindow="0" yWindow="0" windowWidth="28800" windowHeight="11730" tabRatio="516" firstSheet="5" activeTab="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Efectividad" sheetId="100" state="hidden" r:id="rId5"/>
    <sheet name="Liquidación" sheetId="104" r:id="rId6"/>
  </sheets>
  <calcPr calcId="162913"/>
</workbook>
</file>

<file path=xl/calcChain.xml><?xml version="1.0" encoding="utf-8"?>
<calcChain xmlns="http://schemas.openxmlformats.org/spreadsheetml/2006/main">
  <c r="H551" i="104" l="1"/>
  <c r="G551" i="104"/>
  <c r="F551" i="104"/>
  <c r="E551" i="104"/>
  <c r="D551" i="104"/>
  <c r="C551" i="104"/>
  <c r="H549" i="104"/>
  <c r="G549" i="104"/>
  <c r="F549" i="104"/>
  <c r="E549" i="104"/>
  <c r="D549" i="104"/>
  <c r="C549" i="104"/>
  <c r="H543" i="104"/>
  <c r="G543" i="104"/>
  <c r="F543" i="104"/>
  <c r="E543" i="104"/>
  <c r="D543" i="104"/>
  <c r="C543" i="104"/>
  <c r="H535" i="104"/>
  <c r="G535" i="104"/>
  <c r="F535" i="104"/>
  <c r="E535" i="104"/>
  <c r="D535" i="104"/>
  <c r="C535" i="104"/>
  <c r="H516" i="104"/>
  <c r="G516" i="104"/>
  <c r="F516" i="104"/>
  <c r="E516" i="104"/>
  <c r="D516" i="104"/>
  <c r="C516" i="104"/>
  <c r="H493" i="104"/>
  <c r="G493" i="104"/>
  <c r="F493" i="104"/>
  <c r="E493" i="104"/>
  <c r="D493" i="104"/>
  <c r="C493" i="104"/>
  <c r="H476" i="104"/>
  <c r="G476" i="104"/>
  <c r="F476" i="104"/>
  <c r="E476" i="104"/>
  <c r="D476" i="104"/>
  <c r="C476" i="104"/>
  <c r="H470" i="104"/>
  <c r="G470" i="104"/>
  <c r="F470" i="104"/>
  <c r="E470" i="104"/>
  <c r="D470" i="104"/>
  <c r="C470" i="104"/>
  <c r="H459" i="104"/>
  <c r="G459" i="104"/>
  <c r="F459" i="104"/>
  <c r="E459" i="104"/>
  <c r="D459" i="104"/>
  <c r="C459" i="104"/>
  <c r="H435" i="104"/>
  <c r="G435" i="104"/>
  <c r="F435" i="104"/>
  <c r="E435" i="104"/>
  <c r="D435" i="104"/>
  <c r="C435" i="104"/>
  <c r="H414" i="104"/>
  <c r="G414" i="104"/>
  <c r="F414" i="104"/>
  <c r="E414" i="104"/>
  <c r="D414" i="104"/>
  <c r="C414" i="104"/>
  <c r="H398" i="104"/>
  <c r="G398" i="104"/>
  <c r="F398" i="104"/>
  <c r="E398" i="104"/>
  <c r="D398" i="104"/>
  <c r="C398" i="104"/>
  <c r="H392" i="104"/>
  <c r="G392" i="104"/>
  <c r="F392" i="104"/>
  <c r="E392" i="104"/>
  <c r="D392" i="104"/>
  <c r="C392" i="104"/>
  <c r="H388" i="104"/>
  <c r="G388" i="104"/>
  <c r="F388" i="104"/>
  <c r="E388" i="104"/>
  <c r="D388" i="104"/>
  <c r="C388" i="104"/>
  <c r="H371" i="104"/>
  <c r="G371" i="104"/>
  <c r="F371" i="104"/>
  <c r="E371" i="104"/>
  <c r="D371" i="104"/>
  <c r="C371" i="104"/>
  <c r="H347" i="104"/>
  <c r="G347" i="104"/>
  <c r="F347" i="104"/>
  <c r="E347" i="104"/>
  <c r="D347" i="104"/>
  <c r="C347" i="104"/>
  <c r="H331" i="104"/>
  <c r="G331" i="104"/>
  <c r="F331" i="104"/>
  <c r="E331" i="104"/>
  <c r="D331" i="104"/>
  <c r="C331" i="104"/>
  <c r="H325" i="104"/>
  <c r="G325" i="104"/>
  <c r="F325" i="104"/>
  <c r="E325" i="104"/>
  <c r="D325" i="104"/>
  <c r="C325" i="104"/>
  <c r="H318" i="104"/>
  <c r="G318" i="104"/>
  <c r="F318" i="104"/>
  <c r="E318" i="104"/>
  <c r="D318" i="104"/>
  <c r="C318" i="104"/>
  <c r="H293" i="104"/>
  <c r="G293" i="104"/>
  <c r="F293" i="104"/>
  <c r="E293" i="104"/>
  <c r="D293" i="104"/>
  <c r="C293" i="104"/>
  <c r="H274" i="104"/>
  <c r="G274" i="104"/>
  <c r="F274" i="104"/>
  <c r="E274" i="104"/>
  <c r="D274" i="104"/>
  <c r="C274" i="104"/>
  <c r="H259" i="104"/>
  <c r="G259" i="104"/>
  <c r="F259" i="104"/>
  <c r="E259" i="104"/>
  <c r="D259" i="104"/>
  <c r="C259" i="104"/>
  <c r="H253" i="104"/>
  <c r="G253" i="104"/>
  <c r="F253" i="104"/>
  <c r="E253" i="104"/>
  <c r="D253" i="104"/>
  <c r="C253" i="104"/>
  <c r="H241" i="104"/>
  <c r="G241" i="104"/>
  <c r="F241" i="104"/>
  <c r="E241" i="104"/>
  <c r="D241" i="104"/>
  <c r="C241" i="104"/>
  <c r="H216" i="104"/>
  <c r="G216" i="104"/>
  <c r="F216" i="104"/>
  <c r="E216" i="104"/>
  <c r="D216" i="104"/>
  <c r="C216" i="104"/>
  <c r="H182" i="104"/>
  <c r="G182" i="104"/>
  <c r="F182" i="104"/>
  <c r="E182" i="104"/>
  <c r="D182" i="104"/>
  <c r="C182" i="104"/>
  <c r="H166" i="104"/>
  <c r="G166" i="104"/>
  <c r="F166" i="104"/>
  <c r="E166" i="104"/>
  <c r="D166" i="104"/>
  <c r="C166" i="104"/>
  <c r="H160" i="104"/>
  <c r="G160" i="104"/>
  <c r="F160" i="104"/>
  <c r="E160" i="104"/>
  <c r="D160" i="104"/>
  <c r="C160" i="104"/>
  <c r="H150" i="104"/>
  <c r="G150" i="104"/>
  <c r="F150" i="104"/>
  <c r="E150" i="104"/>
  <c r="D150" i="104"/>
  <c r="C150" i="104"/>
  <c r="H127" i="104"/>
  <c r="G127" i="104"/>
  <c r="F127" i="104"/>
  <c r="E127" i="104"/>
  <c r="D127" i="104"/>
  <c r="C127" i="104"/>
  <c r="H99" i="104"/>
  <c r="G99" i="104"/>
  <c r="F99" i="104"/>
  <c r="E99" i="104"/>
  <c r="D99" i="104"/>
  <c r="C99" i="104"/>
  <c r="H82" i="104"/>
  <c r="G82" i="104"/>
  <c r="F82" i="104"/>
  <c r="E82" i="104"/>
  <c r="D82" i="104"/>
  <c r="C82" i="104"/>
  <c r="H80" i="104"/>
  <c r="G80" i="104"/>
  <c r="F80" i="104"/>
  <c r="E80" i="104"/>
  <c r="D80" i="104"/>
  <c r="C80" i="104"/>
  <c r="H74" i="104"/>
  <c r="G74" i="104"/>
  <c r="F74" i="104"/>
  <c r="E74" i="104"/>
  <c r="D74" i="104"/>
  <c r="C74" i="104"/>
  <c r="H68" i="104"/>
  <c r="G68" i="104"/>
  <c r="F68" i="104"/>
  <c r="E68" i="104"/>
  <c r="D68" i="104"/>
  <c r="C68" i="104"/>
  <c r="H45" i="104"/>
  <c r="G45" i="104"/>
  <c r="F45" i="104"/>
  <c r="E45" i="104"/>
  <c r="D45" i="104"/>
  <c r="C45" i="104"/>
  <c r="H16" i="104"/>
  <c r="G16" i="104"/>
  <c r="F16" i="104"/>
  <c r="E16" i="104"/>
  <c r="D16" i="104"/>
  <c r="C16" i="104"/>
  <c r="D14" i="100" l="1"/>
  <c r="D13" i="100"/>
  <c r="D12" i="100"/>
  <c r="D11" i="100"/>
  <c r="D10" i="100"/>
  <c r="D9" i="100"/>
  <c r="D8" i="100"/>
  <c r="D6" i="100" l="1"/>
  <c r="E8" i="100" s="1"/>
  <c r="F8" i="100" s="1"/>
  <c r="E9" i="100" l="1"/>
  <c r="F9" i="100" s="1"/>
  <c r="E14" i="100"/>
  <c r="F14" i="100" s="1"/>
  <c r="E13" i="100"/>
  <c r="F13" i="100" s="1"/>
  <c r="E10" i="100"/>
  <c r="F10" i="100" s="1"/>
  <c r="E12" i="100"/>
  <c r="F12" i="100" s="1"/>
  <c r="E11" i="100"/>
  <c r="F11" i="100" s="1"/>
  <c r="E6" i="100"/>
  <c r="F45" i="3" l="1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E3" i="3"/>
  <c r="D3" i="3"/>
  <c r="D133" i="2"/>
  <c r="C133" i="2"/>
  <c r="D132" i="2"/>
  <c r="C132" i="2"/>
  <c r="D131" i="2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D124" i="2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  <c r="D2" i="2"/>
  <c r="C2" i="2"/>
</calcChain>
</file>

<file path=xl/sharedStrings.xml><?xml version="1.0" encoding="utf-8"?>
<sst xmlns="http://schemas.openxmlformats.org/spreadsheetml/2006/main" count="2549" uniqueCount="398">
  <si>
    <t>ASAMBLEA LEGISLATIVA</t>
  </si>
  <si>
    <t>CONTRALORÍA GENERAL DE LA REPÚBLICA</t>
  </si>
  <si>
    <t>DEFENSORÍA DE LOS HABITANTES DE LA REPÚBLICA.</t>
  </si>
  <si>
    <t>PRESIDENCIA DE LA REPÚBLICA</t>
  </si>
  <si>
    <t>MINISTERIO DE LA PRESIDENCIA</t>
  </si>
  <si>
    <t>MINISTERIO DE GOBERNACIÓN Y POLICÍA</t>
  </si>
  <si>
    <t>MINISTERIO DE RELACIONES EXTERIORES Y CULTO</t>
  </si>
  <si>
    <t>MINISTERIO DE SEGURIDAD PÚBLICA</t>
  </si>
  <si>
    <t>MINISTERIO DE HACIENDA</t>
  </si>
  <si>
    <t>MINISTERIO DE AGRICULTURA Y GANADERÍA</t>
  </si>
  <si>
    <t>MINISTERIO DE ECONOMÍA, INDUSTRIA Y COMERCIO</t>
  </si>
  <si>
    <t>MINISTERIO DE OBRAS PÚBLICAS Y TRANSPORTES</t>
  </si>
  <si>
    <t>MINISTERIO DE EDUCACIÓN PÚBLICA</t>
  </si>
  <si>
    <t>MINISTERIO DE SALUD</t>
  </si>
  <si>
    <t>MINISTERIO DE TRABAJO Y SEGURIDAD SOCIAL</t>
  </si>
  <si>
    <t>MINISTERIO DE CULTURA Y JUVENTUD</t>
  </si>
  <si>
    <t>MINISTERIO DE JUSTICIA Y PAZ</t>
  </si>
  <si>
    <t>MINISTERIO DE VIVIENDA Y ASENTAMIENTOS HUMANOS</t>
  </si>
  <si>
    <t>MINISTERIO COMERCIO EXTERIOR</t>
  </si>
  <si>
    <t>MINISTERIO DE PLANIFICACIÓN NACIONAL Y POLÍTICA ECONÓMICA</t>
  </si>
  <si>
    <t>MINISTERIO DE CIENCIA, TECNOLOGÍA Y TELECOMUNICACIONES</t>
  </si>
  <si>
    <t>MINISTERIO DE AMBIENTE Y ENERGÍA</t>
  </si>
  <si>
    <t>SERVICIO DE LA DEUDA PÚBLICA</t>
  </si>
  <si>
    <t>REGÍMENES DE PENSIONES</t>
  </si>
  <si>
    <t>OBRAS ESPECÍFICAS</t>
  </si>
  <si>
    <t>PODER JUDICIAL</t>
  </si>
  <si>
    <t>TRIBUNAL SUPREMO DE ELECCIONES</t>
  </si>
  <si>
    <t>LL_Tit</t>
  </si>
  <si>
    <t>LL_Prg</t>
  </si>
  <si>
    <t>Título: 101 ASAMBLEA LEGISLATIVA</t>
  </si>
  <si>
    <t>Título: 102 CONTRALORÍA GENERAL DE LA REPÚBLICA</t>
  </si>
  <si>
    <t>DIRECCIÓN  ESTRATÉGICA Y DE APOYO</t>
  </si>
  <si>
    <t>FISCALIZACIÓN SUPERIOR DE LA HACIENDA PÚBLICA</t>
  </si>
  <si>
    <t>Título: 103 DEFENSORÍA DE LOS HABITANTES DE LA REPÚBLICA.</t>
  </si>
  <si>
    <t>DONACION PRODERE</t>
  </si>
  <si>
    <t>DEFENSORÍA  DE LOS HABITANTES  DE LA REPÚBLICA</t>
  </si>
  <si>
    <t>Título: 201 PRESIDENCIA DE LA REPÚBLICA</t>
  </si>
  <si>
    <t>ADMINISTRACIÓN SUPERIOR</t>
  </si>
  <si>
    <t>ADMINISTRACIÓN DE RECURSOS HUMANOS</t>
  </si>
  <si>
    <t>INFORMACIÓN Y COMUNICACIÓN</t>
  </si>
  <si>
    <t>Título: 202 MINISTERIO DE LA PRESIDENCIA</t>
  </si>
  <si>
    <t>DELEGADOS PRESIDENCIALES</t>
  </si>
  <si>
    <t>DIRECCIÓN DE INTELIGENCIA Y SEGURIDAD NACIONAL</t>
  </si>
  <si>
    <t>UNIDAD ESPECIAL DE INTERVENCIÓN</t>
  </si>
  <si>
    <t>Título: 203 MINISTERIO DE GOBERNACIÓN Y POLICÍA</t>
  </si>
  <si>
    <t>ACTIVIDAD CENTRAL</t>
  </si>
  <si>
    <t>TRIBUNAL ADM.MIGRATORIO</t>
  </si>
  <si>
    <t>DESARROLLO DE LA COMUNIDAD</t>
  </si>
  <si>
    <t>PROGRAMACION PUBLICITARIA</t>
  </si>
  <si>
    <t>PARTIDAS NO ASIGNABLES A PROGRAMAS</t>
  </si>
  <si>
    <t>Título: 204 MINISTERIO DE RELACIONES EXTERIORES Y CULTO</t>
  </si>
  <si>
    <t>SERVICIO EXTERIOR</t>
  </si>
  <si>
    <t>POLÍTICA EXTERIOR</t>
  </si>
  <si>
    <t>COOPERACIÓN INTERNACIONAL</t>
  </si>
  <si>
    <t>DIR.GRAL. DE PROTOCOLO Y CEREMONIAL DEL ESTADO</t>
  </si>
  <si>
    <t>CUOTAS A ORGANISMOS INTERNACIONALES</t>
  </si>
  <si>
    <t>Título: 205 MINISTERIO DE SEGURIDAD PÚBLICA</t>
  </si>
  <si>
    <t>GESTIÓN ADMINISTRATIVA DE LOS CUERPOS POLICIALES</t>
  </si>
  <si>
    <t>GESTIÓN OPERATIVA DE LOS CUERPOS POLICIALES</t>
  </si>
  <si>
    <t>DIRECCIÓN DE INTELIGENCIA Y SEGURIDAD</t>
  </si>
  <si>
    <t>Título: 206 MINISTERIO DE HACIENDA</t>
  </si>
  <si>
    <t>ADMINISTRACION CENTRAL</t>
  </si>
  <si>
    <t>ADMINISTRACIÓN DE INGRESOS</t>
  </si>
  <si>
    <t>TRIBUNALES FISCAL Y ADUANERO</t>
  </si>
  <si>
    <t>ADMINISTRACIÓN FINANCIERA</t>
  </si>
  <si>
    <t>SERVICIOS HACENDARIOS</t>
  </si>
  <si>
    <t>Título: 207 MINISTERIO DE AGRICULTURA Y GANADERÍA</t>
  </si>
  <si>
    <t>ACTIVIDADES CENTRALES</t>
  </si>
  <si>
    <t>SECRETARÍA EJEC.DE PLANIF.SECTORIAL AGROPECUARIA (SEPSA)</t>
  </si>
  <si>
    <t>INSTIT. NAC. DE INNOVACIÓN TECNOLÓGICA AGROPECUARIA (INTA)</t>
  </si>
  <si>
    <t>DIRECCIÓN NACIONAL DE EXTENSIÓN AGROPECUARIA</t>
  </si>
  <si>
    <t>FOMENTO DE LA PROD. AGROPECUARIA SOSTENIBLE</t>
  </si>
  <si>
    <t>DESARR. SOSTENIBLE DE LA CUENCA BINACIONAL RÍO SIXAOLA</t>
  </si>
  <si>
    <t>Título: 208 MINISTERIO DE ECONOMÍA, INDUSTRIA Y COMERCIO</t>
  </si>
  <si>
    <t>MEJORA REGULATORIA</t>
  </si>
  <si>
    <t>REGULACIÓN TÉCNICA Y VERIFICACIÓN DE PRODUCTOS</t>
  </si>
  <si>
    <t>DIRECCIÓN GENERAL PEQUEÑA Y MEDIANA EMPRESA</t>
  </si>
  <si>
    <t>PROTECCIÓN DEL CONSUMIDOR</t>
  </si>
  <si>
    <t>PROMOCIÓN DE LA COMPETENCIA</t>
  </si>
  <si>
    <t>DIRECCIÓN ESTUDIOS ECONËMICOS</t>
  </si>
  <si>
    <t>Título: 209 MINISTERIO DE OBRAS PÚBLICAS Y TRANSPORTES</t>
  </si>
  <si>
    <t>ATENCIÓN DE INFRAESTRUCTURA VIAL</t>
  </si>
  <si>
    <t>PUERTOS Y REGULACIÓN MARÍTIMA</t>
  </si>
  <si>
    <t>EDIFICACIONES NACIONALES</t>
  </si>
  <si>
    <t>INSTITUTO GEOGRAFICO NACIONAL</t>
  </si>
  <si>
    <t>TRANSPORTE TERRESTRE</t>
  </si>
  <si>
    <t>CONSERVACION VIAL PARTICIPATIVA DE LA RED RURAL</t>
  </si>
  <si>
    <t>COMPLEJO VIAL COSTANERA SUR CRED. BCIE-1605</t>
  </si>
  <si>
    <t>CONSTRUCCION VIAS CONTRAPARTIDA BIRF 2764-CR</t>
  </si>
  <si>
    <t>Título: 210 MINISTERIO DE EDUCACIÓN PÚBLICA</t>
  </si>
  <si>
    <t>DEFINICIÓN Y PLANIF. DE LA POLITICA EDUC.</t>
  </si>
  <si>
    <t>SERVICIOS DE APOYO A LA GESTIÓN</t>
  </si>
  <si>
    <t>CAPACITACIÓN Y DESARROLLO PROFESIONAL</t>
  </si>
  <si>
    <t>DESARROLLO CURRICULAR Y VÍNCULO AL TRABAJO</t>
  </si>
  <si>
    <t>INFRAESTRUCTURA Y EQUIPAMIENTO DEL SISTEMA EDUC.</t>
  </si>
  <si>
    <t>APLICACIÓN DE LA TECNOLOGÍA A LA EDUCACIÓN</t>
  </si>
  <si>
    <t>GESTIÓN Y EVALUACIÓN DE LA CALIDAD</t>
  </si>
  <si>
    <t>DESARROLLO Y COORDINACIÓN REGIONAL</t>
  </si>
  <si>
    <t>PROGRAMAS DE EQUIDAD</t>
  </si>
  <si>
    <t>IMPLEMENTACIÓN DE LA POLÍTICA EDUCATIVA</t>
  </si>
  <si>
    <t>DIRECCION Y ADMINISTRACION</t>
  </si>
  <si>
    <t>Título: 211 MINISTERIO DE SALUD</t>
  </si>
  <si>
    <t>TRANSFERENCIAS A INSTITUCIONES DEL SECTOR SALUD</t>
  </si>
  <si>
    <t>DESARROLLO DEL SECTOR SALUD BID</t>
  </si>
  <si>
    <t>GESTIÓN INTRAINSTITUCIONAL</t>
  </si>
  <si>
    <t>RECTORÍA DE LA SALUD</t>
  </si>
  <si>
    <t>PROVISIÓN DE SERVICIOS DE SALUD</t>
  </si>
  <si>
    <t>DESARROLLO SOCIAL Y LUCHA CONTRA LA POBREZA</t>
  </si>
  <si>
    <t>Título: 212 MINISTERIO DE TRABAJO Y SEGURIDAD SOCIAL</t>
  </si>
  <si>
    <t>ASUNTOS DEL TRABAJO</t>
  </si>
  <si>
    <t>DESARROLLO Y SEGURIDAD SOCIAL</t>
  </si>
  <si>
    <t>TRIBUNAL ADM.DE LA SEG.SOCIAL</t>
  </si>
  <si>
    <t>PENSIONES Y JUBILACIONES</t>
  </si>
  <si>
    <t>Título: 213 MINISTERIO DE CULTURA Y JUVENTUD</t>
  </si>
  <si>
    <t>CONSERVACIÓN DEL PATRIMONIO CULTURAL</t>
  </si>
  <si>
    <t>GESTIÓN Y DESARROLLO CULTURAL</t>
  </si>
  <si>
    <t>SISTEMA NACIONAL DE BIBLIOTECAS</t>
  </si>
  <si>
    <t>DESARROLLO ARTÍSTICO Y EXTENSIÓN MUSICAL</t>
  </si>
  <si>
    <t>Título: 214 MINISTERIO DE JUSTICIA Y PAZ</t>
  </si>
  <si>
    <t>PROMOCIÓN DE LA PAZ Y LA CONVIVENCIA CIUDADANA</t>
  </si>
  <si>
    <t>PROCURADURÍA GENERAL DE LA REPÚBLICA</t>
  </si>
  <si>
    <t>ADMINISTRACIÓN PENITENCIARIA</t>
  </si>
  <si>
    <t>REGISTRO NACIONAL</t>
  </si>
  <si>
    <t>UNIDADES PRODUCTIVAS PARA LA REINSERCIÓN SOCIAL</t>
  </si>
  <si>
    <t>Título: 215 MINISTERIO DE VIVIENDA Y ASENTAMIENTOS HUMANOS</t>
  </si>
  <si>
    <t>PROYECCIÓN DE LA COMUNIDAD</t>
  </si>
  <si>
    <t>ORDENAMIENTO TERRITORIAL</t>
  </si>
  <si>
    <t>Título: 216 MINISTERIO COMERCIO EXTERIOR</t>
  </si>
  <si>
    <t>POLÍTICA COMERCIAL EXTERNA</t>
  </si>
  <si>
    <t>Título: 217 MINISTERIO DE PLANIFICACIÓN NACIONAL Y POLÍTICA ECONÓMICA</t>
  </si>
  <si>
    <t>MINISTERIO DE PLANIFICACION NACIONAL Y POLITICA ECONOMICA</t>
  </si>
  <si>
    <t>FONDO ESPECIAL CONVENIO PL-480</t>
  </si>
  <si>
    <t>TRANSFERENCIAS VARIAS PL-480</t>
  </si>
  <si>
    <t>PLANIFICACIÓN Y COORDINACIÓN ECONÓMICA, SOCIAL E INSTITUCIONAL</t>
  </si>
  <si>
    <t>Título: 218 MINISTERIO DE CIENCIA, TECNOLOGÍA Y TELECOMUNICACIONES</t>
  </si>
  <si>
    <t>COORDINACIÓN Y DES. CIENTÍF.Y TECNOLÓGICO</t>
  </si>
  <si>
    <t>INNOVACIÓN Y CAPITAL HUMANO PARA LA COMPETITIVIDAD</t>
  </si>
  <si>
    <t>RECTORÍA DEL SECTOR TELECOMUNICACIONES</t>
  </si>
  <si>
    <t>Título: 219 MINISTERIO DE AMBIENTE Y ENERGÍA</t>
  </si>
  <si>
    <t>TRIBUNAL AMBIENTAL ADMINISTRATIVO</t>
  </si>
  <si>
    <t>DIRECCIÓN DE AGUA</t>
  </si>
  <si>
    <t>INSTITUTO METEOROLÓGICO NACIONAL (IMN)</t>
  </si>
  <si>
    <t>SECRETARÍA TÉCNICA NACIONAL AMBIENTAL (SETENA)</t>
  </si>
  <si>
    <t>HIDROCARBUROS TRANSPORTE  Y COMERCIALIZACIÓN DE COMBUSTIBLES.</t>
  </si>
  <si>
    <t>PLANIFICACIÓN ENERGÉTICA NACIONAL</t>
  </si>
  <si>
    <t>GEOLOGÍA Y MINAS</t>
  </si>
  <si>
    <t>Título: 230 SERVICIO DE LA DEUDA PÚBLICA</t>
  </si>
  <si>
    <t>SERVICIO DE LA  DEUDA  PÚBLICA</t>
  </si>
  <si>
    <t>Título: 231 REGÍMENES DE PENSIONES</t>
  </si>
  <si>
    <t>Título: 232 OBRAS ESPECÍFICAS</t>
  </si>
  <si>
    <t>OBRAS ESPECÍFICAS, PROVINCIA  DE SAN JOSÉ</t>
  </si>
  <si>
    <t>OBRAS ESPECÍFICAS, PROVINCIA DE ALAJUELA</t>
  </si>
  <si>
    <t>OBRAS ESPECÍFICAS, PROVINCIA DE CARTAGO</t>
  </si>
  <si>
    <t>OBRAS ESPECÍFICAS, PROVINCIA DE HEREDIA</t>
  </si>
  <si>
    <t>OBRAS ESPECÍFICAS, PROVINCIA DE GUANACASTE</t>
  </si>
  <si>
    <t>OBRAS ESPECÍFICAS, PROVINCIA DE PUNTARENAS</t>
  </si>
  <si>
    <t>OBRAS ESPECÍFICAS, PROVINCIA DE LIMÓN</t>
  </si>
  <si>
    <t>Título: 301 PODER JUDICIAL</t>
  </si>
  <si>
    <t>DIRECCIÓN Y ADMINISTRACIÓN</t>
  </si>
  <si>
    <t>SERVICIO JURISDICCIONAL</t>
  </si>
  <si>
    <t>SERVICIO DE INVESTIGACIÓN JUDICIAL</t>
  </si>
  <si>
    <t>SERVICIO EJERCICIO DE LA ACCIÓN PENAL PÚBLICA</t>
  </si>
  <si>
    <t>SERVICIO DEFENSA PÚBLICA</t>
  </si>
  <si>
    <t>SERVICIO DE NOTARIADO</t>
  </si>
  <si>
    <t>SERVICIO JUSTICIA DE TRÁNSITO</t>
  </si>
  <si>
    <t>APORTE LOCAL PRÉSTAMO 1377/OC-CR</t>
  </si>
  <si>
    <t>SEGUNDA ETAPA PROG. MODERNIZACIÓN ADM. DE JUSTICIA</t>
  </si>
  <si>
    <t>SERVICIO DE ATENCIÓN Y PROTECCIÓN DE VÍCTIMAS Y TESTIGOS</t>
  </si>
  <si>
    <t>Título: 401 TRIBUNAL SUPREMO DE ELECCIONES</t>
  </si>
  <si>
    <t>DE_Tit</t>
  </si>
  <si>
    <t>DE_Prg</t>
  </si>
  <si>
    <t>textbox11</t>
  </si>
  <si>
    <t>Programa: 24 ADMINISTRACIÓN DE RECURSOS HUMANOS</t>
  </si>
  <si>
    <t>DIRECCIÓN GENERAL DE SERVICIO CIVIL</t>
  </si>
  <si>
    <t>TRIBUNAL DE SERVICIO CIVIL</t>
  </si>
  <si>
    <t>Programa: 54 PARTIDAS NO ASIGNABLES A PROGRAMAS</t>
  </si>
  <si>
    <t>CONTROL DE MIGRACIÓN Y EXTRANJERÍA EN EL PAÍS</t>
  </si>
  <si>
    <t>IMPRENTA NACIONAL</t>
  </si>
  <si>
    <t>Programa: 90 GESTIÓN OPERATIVA DE LOS CUERPOS POLICIALES</t>
  </si>
  <si>
    <t>POLICÍA CONTROL DE DROGAS</t>
  </si>
  <si>
    <t>ESCUELA NACIONAL DE POLICÍA</t>
  </si>
  <si>
    <t>SEGURIDAD CIUDADANA</t>
  </si>
  <si>
    <t>SERVICIO NACIONAL DE GUARDACOSTAS</t>
  </si>
  <si>
    <t>SERVICIO DE VIGILANCIA AÉREA</t>
  </si>
  <si>
    <t>POLICÍA DE FRONTERAS</t>
  </si>
  <si>
    <t>UNIDAD ESPECIAL DE INTERVENCION</t>
  </si>
  <si>
    <t>Programa: 134 ADMINISTRACIÓN DE INGRESOS</t>
  </si>
  <si>
    <t>GESTIÓN DE INGRESOS INTERNOS</t>
  </si>
  <si>
    <t>GESTIÓN ADUANERA</t>
  </si>
  <si>
    <t>ASESORÍA HACENDARIA</t>
  </si>
  <si>
    <t>INVESTIGACIONES FISCALES</t>
  </si>
  <si>
    <t>TRANSPARENCIA HACENDARIA</t>
  </si>
  <si>
    <t>Programa: 135 TRIBUNALES FISCAL Y ADUANERO</t>
  </si>
  <si>
    <t>TRIBUNAL FISCAL ADMINISTRATIVO</t>
  </si>
  <si>
    <t>TRIBUNAL ADUANERO</t>
  </si>
  <si>
    <t>Programa: 136 ADMINISTRACIÓN FINANCIERA</t>
  </si>
  <si>
    <t>DIRECCIÓN Y COORDINACIÓN DEL PROCESO PRESUPUESTARIO DEL SECTOR PÚBLICO</t>
  </si>
  <si>
    <t>DIRECCIÓN DE ADMINISTRACIÓN DE BIENES Y CONTRATACIÓN ADMINISTRATIVA</t>
  </si>
  <si>
    <t>GESTIÓN DE CAJA DEL GOBIERNO CENTRAL</t>
  </si>
  <si>
    <t>REGULACIÓN Y REGISTRO CONTABLE DE LA HACIENDA PUBLICA</t>
  </si>
  <si>
    <t>DIRECCIÓN GENERAL DE CRÉDITO PÚBLICO</t>
  </si>
  <si>
    <t>SECRETARÍA TÉCNICA DE LA AUTORIDAD PRESUPUESTARIA</t>
  </si>
  <si>
    <t>Programa: 138 SERVICIOS HACENDARIOS</t>
  </si>
  <si>
    <t>ADMINISTRACIÓN TECNOLÓGICA</t>
  </si>
  <si>
    <t>CENTRO DE  INVESTIGACIÓN Y FORMACIÓN  HACENDARIA</t>
  </si>
  <si>
    <t>Programa: 327 ATENCIÓN DE INFRAESTRUCTURA VIAL</t>
  </si>
  <si>
    <t>ATENCIÓN DE INFRAESTRUCTURA VIAL Y FLUVIAL</t>
  </si>
  <si>
    <t>PROYECTO BAJOS DE CHILAMATE-VUELTA KOOPER</t>
  </si>
  <si>
    <t>RED VIAL CANTONAL I (MOPT-BID).</t>
  </si>
  <si>
    <t>Programa: 331 TRANSPORTE TERRESTRE</t>
  </si>
  <si>
    <t>ADMINISTRACIÓN VIAL Y TRANSPORTE TERRESTRE</t>
  </si>
  <si>
    <t>TRIBUNAL ADMINISTRATIVO DE TRANSPORTES</t>
  </si>
  <si>
    <t>Programa: 573 IMPLEMENTACIÓN DE LA POLÍTICA EDUCATIVA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</si>
  <si>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</si>
  <si>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</si>
  <si>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</si>
  <si>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</si>
  <si>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</si>
  <si>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Programa: 631 RECTORÍA DE LA SALUD</t>
  </si>
  <si>
    <t>RECTORÍA DE LA PRODUCCIÓN SOCIAL DE LA SALUD</t>
  </si>
  <si>
    <t>CONTROL DEL TABACO Y SUS EFECTOS NOCIVOS EN  LA SALUD</t>
  </si>
  <si>
    <t>Programa: 732 DESARROLLO Y SEGURIDAD SOCIAL</t>
  </si>
  <si>
    <t>GESTIÓN Y ADMINISTRACIÓN DE FODESAF</t>
  </si>
  <si>
    <t>EMPLEO Y SEGURIDAD SOCIAL</t>
  </si>
  <si>
    <t>Programa: 850 TRIBUNAL SUPREMO DE ELECCIONES</t>
  </si>
  <si>
    <t>TRIBUNAL  SUPREMO DE ELECCIONES</t>
  </si>
  <si>
    <t>ORGANIZACIÓN DE ELECCIONES</t>
  </si>
  <si>
    <t>LL_SPrg</t>
  </si>
  <si>
    <t>DE_SPrg</t>
  </si>
  <si>
    <t>TIPO</t>
  </si>
  <si>
    <t>S</t>
  </si>
  <si>
    <t>P</t>
  </si>
  <si>
    <t>T</t>
  </si>
  <si>
    <t>101</t>
  </si>
  <si>
    <t>102</t>
  </si>
  <si>
    <t>103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</si>
  <si>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</si>
  <si>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</si>
  <si>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</si>
  <si>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</si>
  <si>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</si>
  <si>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</si>
  <si>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</si>
  <si>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</si>
  <si>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</si>
  <si>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</si>
  <si>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</si>
  <si>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</si>
  <si>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</si>
  <si>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</si>
  <si>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</si>
  <si>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</si>
  <si>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</si>
  <si>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</si>
  <si>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</si>
  <si>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230</t>
  </si>
  <si>
    <t>231</t>
  </si>
  <si>
    <t>232</t>
  </si>
  <si>
    <t>301</t>
  </si>
  <si>
    <t>401</t>
  </si>
  <si>
    <t>MINISTERIO DE OBRAS PÚBLICAS Y TR</t>
  </si>
  <si>
    <t>Efectivo</t>
  </si>
  <si>
    <t>Parcialmente Efectivo</t>
  </si>
  <si>
    <t>No Efectivo</t>
  </si>
  <si>
    <t>Programa</t>
  </si>
  <si>
    <t>Porcentaje alcanzado (Unidad de Medida)</t>
  </si>
  <si>
    <t>Porcentaje alcanzado (Indicadores)</t>
  </si>
  <si>
    <t>Ejecución Financiera</t>
  </si>
  <si>
    <t>Efectividad</t>
  </si>
  <si>
    <t>En los casos que los resultados de las unidades de medida e indicadores sea mayor al 100%, en la casilla correspondiente debe colocarse 100%</t>
  </si>
  <si>
    <t>Menor o igual a 49,99%</t>
  </si>
  <si>
    <t>En los casos que el programa o subprogama no cuente con producción cuantificable, no se aplicará la evaluación de la efectividad</t>
  </si>
  <si>
    <t>En los casos que no haya unidades de medida o indicadores asociados al producto, se debe colocar 0% en la casilla de porcentaje alcanzado</t>
  </si>
  <si>
    <t>Nivel de cumplimiento</t>
  </si>
  <si>
    <t>Presupuesto Actual</t>
  </si>
  <si>
    <t>Solicitado</t>
  </si>
  <si>
    <t>Comprometido</t>
  </si>
  <si>
    <t>Devengado</t>
  </si>
  <si>
    <t>Disp. Presupuesto</t>
  </si>
  <si>
    <t>Nombre del Programa o Subprograma 1</t>
  </si>
  <si>
    <t>Nombre del Programa o Subprograma 2</t>
  </si>
  <si>
    <t>Nombre del Programa o Subprograma 3</t>
  </si>
  <si>
    <t>Nombre del Programa o Subprograma 4</t>
  </si>
  <si>
    <t>Nombre del Programa o Subprograma 5</t>
  </si>
  <si>
    <t>Nombre del Programa o Subprograma 6</t>
  </si>
  <si>
    <t>Nombre del Programa o Subprograma 7</t>
  </si>
  <si>
    <t>Menor o  igual a 89,99% o igual a 50,00%</t>
  </si>
  <si>
    <t>Mayor o igual a 90,00%</t>
  </si>
  <si>
    <t>OTROS ALQUILERES</t>
  </si>
  <si>
    <t>OTROS SERVICIOS BASICOS</t>
  </si>
  <si>
    <t>INFORMACION</t>
  </si>
  <si>
    <t>SERVICIOS GENERALES</t>
  </si>
  <si>
    <t>MANT. Y REPARACION DE EQUIPO DE TRANSPORTE</t>
  </si>
  <si>
    <t>MANT. Y REPARACION DE EQUIPO Y MOBILIARIO DE</t>
  </si>
  <si>
    <t>MANT. Y REP. DE EQUIPO DE COMPUTO Y  SIST. DE</t>
  </si>
  <si>
    <t>INDEMNIZACIONES</t>
  </si>
  <si>
    <t>SERVICIO DE ENERGIA ELECTRICA</t>
  </si>
  <si>
    <t>COMIS. Y GASTOS POR SERV. FINANCIEROS Y</t>
  </si>
  <si>
    <t>OTROS SERVICIOS DE GESTION Y APOYO</t>
  </si>
  <si>
    <t>TRANSPORTE DENTRO DEL PAIS</t>
  </si>
  <si>
    <t>SEGUROS</t>
  </si>
  <si>
    <t>MANTENIMIENTO DE EDIFICIOS, LOCALES Y TERRENOS</t>
  </si>
  <si>
    <t>MANTENIMIENTO Y REPARACION DE OTROS EQUIPOS</t>
  </si>
  <si>
    <t>OTROS IMPUESTOS</t>
  </si>
  <si>
    <t>MAT. Y PROD. ELECTRICOS, TELEFONICOS Y DE COMPUTO</t>
  </si>
  <si>
    <t>HERRAMIENTAS E INSTRUMENTOS</t>
  </si>
  <si>
    <t>UTILES Y MATERIALES DE OFICINA Y COMPUTO</t>
  </si>
  <si>
    <t>PRODUCTOS DE PAPEL, CARTON E IMPRESOS</t>
  </si>
  <si>
    <t>UTILES Y MATERIALES DE COCINA Y COMEDOR</t>
  </si>
  <si>
    <t>MAQUINARIA, EQUIPO Y MOBILIARIO DIVERSO</t>
  </si>
  <si>
    <t>PRESTACIONES LEGALES</t>
  </si>
  <si>
    <t>ALQUILER DE EDIFICIOS, LOCALES Y TERRENOS</t>
  </si>
  <si>
    <t>ALQUILER DE EQUIPO DE COMPUTO</t>
  </si>
  <si>
    <t>IMPRESION, ENCUADERNACION Y OTROS</t>
  </si>
  <si>
    <t>ACTIVIDADES DE CAPACITACION</t>
  </si>
  <si>
    <t>MANT. Y REPARACION DE EQUIPO DE COMUNICAC.</t>
  </si>
  <si>
    <t>MANT. Y REPARACION DE MAQUINARIA Y EQUIPO DE</t>
  </si>
  <si>
    <t>REPUESTOS Y ACCESORIOS</t>
  </si>
  <si>
    <t>SUELDOS PARA CARGOS FIJOS</t>
  </si>
  <si>
    <t>TIEMPO EXTRAORDINARIO</t>
  </si>
  <si>
    <t>DISPONIBILIDAD LABORAL</t>
  </si>
  <si>
    <t>RETRIBUCION POR AÑOS SERVIDOS</t>
  </si>
  <si>
    <t>RESTRICCION AL EJERCICIO LIBERAL DE LA PROFESION</t>
  </si>
  <si>
    <t>DECIMOTERCER MES</t>
  </si>
  <si>
    <t>SALARIO ESCOLAR</t>
  </si>
  <si>
    <t>OTROS INCENTIVOS SALARIALES</t>
  </si>
  <si>
    <t>CCSS CONTRIBUCION PATRONAL SEGURO SALUD</t>
  </si>
  <si>
    <t>BANCO POPULAR Y DE DESARROLLO COMUNAL. (BPDC)</t>
  </si>
  <si>
    <t>CCSS CONTRIBUCION PATRONAL SEGURO PENSIONES</t>
  </si>
  <si>
    <t>CCSS APORTE PATRONAL REGIMEN PENSIONES</t>
  </si>
  <si>
    <t>CCSS APORTE PATRONAL FONDO CAPITALIZACION LABORAL</t>
  </si>
  <si>
    <t>ASOCIACION SOLIDARISTA DE EMPLEADOS DE LOS</t>
  </si>
  <si>
    <t>SERVICIO DE AGUA Y ALCANTARILLADO</t>
  </si>
  <si>
    <t>SERVICIO DE CORREO</t>
  </si>
  <si>
    <t>SERVICIO DE TELECOMUNICACIONES</t>
  </si>
  <si>
    <t>SERVICIOS  DE TRANSFERENCIA ELECTRONICA DE</t>
  </si>
  <si>
    <t>SERVICIOS EN CIENCIAS DE LA SALUD</t>
  </si>
  <si>
    <t>VIATICOS DENTRO DEL PAIS</t>
  </si>
  <si>
    <t>INTERESES MORATORIOS Y MULTAS</t>
  </si>
  <si>
    <t>DEDUCIBLES</t>
  </si>
  <si>
    <t>COMBUSTIBLES Y LUBRICANTES</t>
  </si>
  <si>
    <t>PRODUCTOS FARMACEUTICOS Y MEDICINALES</t>
  </si>
  <si>
    <t>TINTAS, PINTURAS Y DILUYENTES</t>
  </si>
  <si>
    <t>OTROS PRODUCTOS QUIMICOS Y CONEXOS</t>
  </si>
  <si>
    <t>ALIMENTOS Y BEBIDAS</t>
  </si>
  <si>
    <t>MATERIALES Y PRODUCTOS METALICOS</t>
  </si>
  <si>
    <t>MATERIALES Y PRODUCTOS MINERALES Y ASFALTICOS</t>
  </si>
  <si>
    <t>MADERA Y SUS DERIVADOS</t>
  </si>
  <si>
    <t>MATERIALES Y PRODUCTOS DE VIDRIO</t>
  </si>
  <si>
    <t>MATERIALES Y PRODUCTOS DE PLASTICO</t>
  </si>
  <si>
    <t>OTROS MAT. Y PROD.DE USO EN LA CONSTRU. Y</t>
  </si>
  <si>
    <t>UTILES Y MATERIALES MEDICO, HOSPITALARIO Y DE</t>
  </si>
  <si>
    <t>TEXTILES Y VESTUARIO</t>
  </si>
  <si>
    <t>UTILES Y MATERIALES DE LIMPIEZA</t>
  </si>
  <si>
    <t>UTILES Y MATERIALES DE RESGUARDO Y SEGURIDAD</t>
  </si>
  <si>
    <t>OTROS UTILES, MATERIALES Y SUMINISTROS DIVERSOS</t>
  </si>
  <si>
    <t>MAQUINARIA Y EQUIPO PARA LA PRODUCCION</t>
  </si>
  <si>
    <t>EQUIPO Y MOBILIARIO DE OFICINA</t>
  </si>
  <si>
    <t>EQUIPO Y PROGRAMAS DE COMPUTO</t>
  </si>
  <si>
    <t>EDIFICIOS</t>
  </si>
  <si>
    <t>BIENES INTANGIBLES</t>
  </si>
  <si>
    <t>CCSS CONTRIBUCION ESTATAL SEGURO PENSIONES</t>
  </si>
  <si>
    <t>CCSS CONTRIBUCION ESTATAL SEGURO SALUD</t>
  </si>
  <si>
    <t>OTRAS PRESTACIONES</t>
  </si>
  <si>
    <t>GASTOS CONFIDENCIALES</t>
  </si>
  <si>
    <t>SERVICIOS ESPECIALES</t>
  </si>
  <si>
    <t>SERVICIOS DE INGENIERIA Y ARQUITECTURA</t>
  </si>
  <si>
    <t>MANTENIMIENTO DE INSTALACIONES Y OTRAS OBRAS</t>
  </si>
  <si>
    <t>EQUIPO DE COMUNICACION</t>
  </si>
  <si>
    <t>EQUIPO Y MOBILIARIO EDUCACIONAL, DEP. Y</t>
  </si>
  <si>
    <t>INSTALACIONES</t>
  </si>
  <si>
    <t>ALQUILER DE MAQUINARIA, EQUIPO Y MOBILIARIO</t>
  </si>
  <si>
    <t>TRANSPORTE DE BIENES</t>
  </si>
  <si>
    <t>ACTIVIDADES PROTOCOLARIAS Y SOCIALES</t>
  </si>
  <si>
    <t>OTROS SERVICIOS NO ESPECIFICADOS</t>
  </si>
  <si>
    <t>PRODUCTOS VETERINARIOS</t>
  </si>
  <si>
    <t>ALIMENTOS PARA ANIMALES</t>
  </si>
  <si>
    <t>EQUIPO DE TRANSPORTE</t>
  </si>
  <si>
    <t>EQUIPO SANITARIO, DE LABORATORIO E INVESTIGACION</t>
  </si>
  <si>
    <t>VIAS DE COMUNICACION TERRESTRE</t>
  </si>
  <si>
    <t>SERVICIOS ADUANEROS</t>
  </si>
  <si>
    <t>VIATICOS EN EL EXTERIOR</t>
  </si>
  <si>
    <t>SUPLENCIAS</t>
  </si>
  <si>
    <t>TOTAL PARTIDA 0 REMUNERACIONES</t>
  </si>
  <si>
    <t>TOTAL PARTIDA 1 SERVICIOS</t>
  </si>
  <si>
    <t>TOTAL PARTIDA 2 MATERIALES Y SUMINISTROS</t>
  </si>
  <si>
    <t>TOTAL PARTIDA 5 BIENES DURADEROS</t>
  </si>
  <si>
    <t>TOTAL PARTIDA 6 TRANSFERENCIAS CORRIENTES</t>
  </si>
  <si>
    <t>TOTAL PARTIDA 9 CUENTAS ESPECIALES</t>
  </si>
  <si>
    <t>Desc. Posición Presupuestaria</t>
  </si>
  <si>
    <t>Descripción de la Partida</t>
  </si>
  <si>
    <t>0-Remuneraciones</t>
  </si>
  <si>
    <t>1- Servicios</t>
  </si>
  <si>
    <t>2- Materiales y suministros</t>
  </si>
  <si>
    <t>5- Bienes duraderos</t>
  </si>
  <si>
    <t>6- Transferencias Corrientes</t>
  </si>
  <si>
    <t xml:space="preserve">9- Cuentas Especiales </t>
  </si>
  <si>
    <t>Recepción Mercancías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</si>
</sst>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0C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1" xfId="0" applyFont="1" applyBorder="1"/>
    <xf numFmtId="49" fontId="0" fillId="0" borderId="1" xfId="0" applyNumberFormat="1" applyFont="1" applyBorder="1"/>
    <xf numFmtId="0" fontId="1" fillId="3" borderId="1" xfId="0" applyFont="1" applyFill="1" applyBorder="1"/>
    <xf numFmtId="0" fontId="0" fillId="2" borderId="1" xfId="0" applyNumberFormat="1" applyFont="1" applyFill="1" applyBorder="1"/>
    <xf numFmtId="0" fontId="1" fillId="3" borderId="0" xfId="0" applyFont="1" applyFill="1" applyBorder="1"/>
    <xf numFmtId="0" fontId="0" fillId="2" borderId="0" xfId="0" applyNumberFormat="1" applyFont="1" applyFill="1" applyBorder="1"/>
    <xf numFmtId="0" fontId="0" fillId="0" borderId="0" xfId="0" applyFont="1" applyBorder="1"/>
    <xf numFmtId="49" fontId="0" fillId="0" borderId="0" xfId="0" applyNumberFormat="1" applyFont="1" applyBorder="1"/>
    <xf numFmtId="0" fontId="0" fillId="0" borderId="0" xfId="0" applyFill="1"/>
    <xf numFmtId="0" fontId="0" fillId="6" borderId="0" xfId="0" applyFill="1"/>
    <xf numFmtId="0" fontId="0" fillId="5" borderId="0" xfId="0" applyFill="1"/>
    <xf numFmtId="0" fontId="0" fillId="7" borderId="0" xfId="0" applyFill="1"/>
    <xf numFmtId="0" fontId="4" fillId="4" borderId="0" xfId="0" applyFont="1" applyFill="1" applyAlignment="1">
      <alignment horizontal="center" vertical="center" wrapText="1"/>
    </xf>
    <xf numFmtId="9" fontId="4" fillId="4" borderId="0" xfId="1" applyFont="1" applyFill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0" fontId="0" fillId="0" borderId="0" xfId="0" applyBorder="1" applyAlignment="1">
      <alignment vertical="center" wrapText="1"/>
    </xf>
    <xf numFmtId="0" fontId="6" fillId="0" borderId="0" xfId="0" applyFont="1"/>
    <xf numFmtId="0" fontId="7" fillId="8" borderId="0" xfId="0" applyFont="1" applyFill="1"/>
    <xf numFmtId="165" fontId="0" fillId="0" borderId="3" xfId="1" applyNumberFormat="1" applyFont="1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165" fontId="0" fillId="0" borderId="3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8" fillId="9" borderId="2" xfId="0" applyFont="1" applyFill="1" applyBorder="1" applyAlignment="1">
      <alignment horizontal="center" vertical="center"/>
    </xf>
    <xf numFmtId="4" fontId="8" fillId="11" borderId="0" xfId="0" applyNumberFormat="1" applyFont="1" applyFill="1" applyAlignment="1">
      <alignment horizontal="right" vertical="top"/>
    </xf>
    <xf numFmtId="0" fontId="8" fillId="11" borderId="0" xfId="0" applyFont="1" applyFill="1" applyAlignment="1">
      <alignment vertical="top"/>
    </xf>
    <xf numFmtId="0" fontId="8" fillId="9" borderId="2" xfId="0" applyFont="1" applyFill="1" applyBorder="1" applyAlignment="1">
      <alignment horizontal="center" vertical="center" wrapText="1"/>
    </xf>
    <xf numFmtId="0" fontId="8" fillId="10" borderId="0" xfId="0" applyFont="1" applyFill="1" applyAlignment="1">
      <alignment vertical="top"/>
    </xf>
    <xf numFmtId="4" fontId="8" fillId="10" borderId="0" xfId="0" applyNumberFormat="1" applyFont="1" applyFill="1" applyAlignment="1">
      <alignment horizontal="right" vertical="top"/>
    </xf>
    <xf numFmtId="4" fontId="8" fillId="11" borderId="0" xfId="0" applyNumberFormat="1" applyFont="1" applyFill="1" applyAlignment="1">
      <alignment vertical="center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vertical="top"/>
    </xf>
    <xf numFmtId="4" fontId="0" fillId="0" borderId="0" xfId="0" applyNumberFormat="1" applyAlignment="1">
      <alignment horizontal="right" vertical="center"/>
    </xf>
    <xf numFmtId="0" fontId="0" fillId="0" borderId="0" xfId="0" applyFill="1" applyBorder="1" applyAlignment="1">
      <alignment horizontal="left" vertical="center" wrapText="1"/>
    </xf>
    <xf numFmtId="9" fontId="0" fillId="6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7" fillId="8" borderId="0" xfId="0" applyFont="1" applyFill="1" applyAlignment="1">
      <alignment horizontal="center"/>
    </xf>
    <xf numFmtId="0" fontId="8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horizontal="left" vertical="top"/>
    </xf>
    <xf numFmtId="0" fontId="8" fillId="10" borderId="0" xfId="0" applyFont="1" applyFill="1" applyAlignment="1">
      <alignment horizontal="left" vertical="top"/>
    </xf>
    <xf numFmtId="0" fontId="8" fillId="11" borderId="0" xfId="0" applyFont="1" applyFill="1" applyAlignment="1">
      <alignment horizontal="center" vertical="top"/>
    </xf>
    <xf numFmtId="0" fontId="8" fillId="11" borderId="0" xfId="0" applyFont="1" applyFill="1" applyAlignment="1">
      <alignment horizontal="right" vertical="top"/>
    </xf>
    <xf numFmtId="0" fontId="8" fillId="11" borderId="0" xfId="0" applyFont="1" applyFill="1" applyBorder="1" applyAlignment="1">
      <alignment horizontal="left" vertical="top"/>
    </xf>
    <xf numFmtId="0" fontId="8" fillId="11" borderId="0" xfId="0" applyFont="1" applyFill="1" applyBorder="1" applyAlignment="1">
      <alignment horizontal="center" vertical="top"/>
    </xf>
  </cellXfs>
  <cellStyles count="4"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8"/>
  <sheetViews>
    <sheetView workbookViewId="0">
      <selection sqref="A1:C28"/>
    </sheetView>
  </sheetViews>
  <sheetFormatPr baseColWidth="10" defaultRowHeight="15" x14ac:dyDescent="0.25"/>
  <sheetData>
    <row r="1" spans="1:3" x14ac:dyDescent="0.25">
      <c r="A1" s="5" t="s">
        <v>27</v>
      </c>
      <c r="B1" s="5" t="s">
        <v>169</v>
      </c>
      <c r="C1" s="7" t="s">
        <v>229</v>
      </c>
    </row>
    <row r="2" spans="1:3" x14ac:dyDescent="0.25">
      <c r="A2" s="1">
        <v>101</v>
      </c>
      <c r="B2" s="2" t="s">
        <v>0</v>
      </c>
      <c r="C2" t="s">
        <v>232</v>
      </c>
    </row>
    <row r="3" spans="1:3" x14ac:dyDescent="0.25">
      <c r="A3" s="3">
        <v>102</v>
      </c>
      <c r="B3" s="4" t="s">
        <v>1</v>
      </c>
      <c r="C3" t="s">
        <v>232</v>
      </c>
    </row>
    <row r="4" spans="1:3" x14ac:dyDescent="0.25">
      <c r="A4" s="1">
        <v>103</v>
      </c>
      <c r="B4" s="2" t="s">
        <v>2</v>
      </c>
      <c r="C4" t="s">
        <v>232</v>
      </c>
    </row>
    <row r="5" spans="1:3" x14ac:dyDescent="0.25">
      <c r="A5" s="3">
        <v>201</v>
      </c>
      <c r="B5" s="4" t="s">
        <v>3</v>
      </c>
      <c r="C5" t="s">
        <v>232</v>
      </c>
    </row>
    <row r="6" spans="1:3" x14ac:dyDescent="0.25">
      <c r="A6" s="1">
        <v>202</v>
      </c>
      <c r="B6" s="2" t="s">
        <v>4</v>
      </c>
      <c r="C6" t="s">
        <v>232</v>
      </c>
    </row>
    <row r="7" spans="1:3" x14ac:dyDescent="0.25">
      <c r="A7" s="3">
        <v>203</v>
      </c>
      <c r="B7" s="4" t="s">
        <v>5</v>
      </c>
      <c r="C7" t="s">
        <v>232</v>
      </c>
    </row>
    <row r="8" spans="1:3" x14ac:dyDescent="0.25">
      <c r="A8" s="1">
        <v>204</v>
      </c>
      <c r="B8" s="2" t="s">
        <v>6</v>
      </c>
      <c r="C8" t="s">
        <v>232</v>
      </c>
    </row>
    <row r="9" spans="1:3" x14ac:dyDescent="0.25">
      <c r="A9" s="3">
        <v>205</v>
      </c>
      <c r="B9" s="4" t="s">
        <v>7</v>
      </c>
      <c r="C9" t="s">
        <v>232</v>
      </c>
    </row>
    <row r="10" spans="1:3" x14ac:dyDescent="0.25">
      <c r="A10" s="1">
        <v>206</v>
      </c>
      <c r="B10" s="2" t="s">
        <v>8</v>
      </c>
      <c r="C10" t="s">
        <v>232</v>
      </c>
    </row>
    <row r="11" spans="1:3" x14ac:dyDescent="0.25">
      <c r="A11" s="3">
        <v>207</v>
      </c>
      <c r="B11" s="4" t="s">
        <v>9</v>
      </c>
      <c r="C11" t="s">
        <v>232</v>
      </c>
    </row>
    <row r="12" spans="1:3" x14ac:dyDescent="0.25">
      <c r="A12" s="1">
        <v>208</v>
      </c>
      <c r="B12" s="2" t="s">
        <v>10</v>
      </c>
      <c r="C12" t="s">
        <v>232</v>
      </c>
    </row>
    <row r="13" spans="1:3" x14ac:dyDescent="0.25">
      <c r="A13" s="3">
        <v>209</v>
      </c>
      <c r="B13" s="4" t="s">
        <v>11</v>
      </c>
      <c r="C13" t="s">
        <v>232</v>
      </c>
    </row>
    <row r="14" spans="1:3" x14ac:dyDescent="0.25">
      <c r="A14" s="1">
        <v>210</v>
      </c>
      <c r="B14" s="2" t="s">
        <v>12</v>
      </c>
      <c r="C14" t="s">
        <v>232</v>
      </c>
    </row>
    <row r="15" spans="1:3" x14ac:dyDescent="0.25">
      <c r="A15" s="3">
        <v>211</v>
      </c>
      <c r="B15" s="4" t="s">
        <v>13</v>
      </c>
      <c r="C15" t="s">
        <v>232</v>
      </c>
    </row>
    <row r="16" spans="1:3" x14ac:dyDescent="0.25">
      <c r="A16" s="1">
        <v>212</v>
      </c>
      <c r="B16" s="2" t="s">
        <v>14</v>
      </c>
      <c r="C16" t="s">
        <v>232</v>
      </c>
    </row>
    <row r="17" spans="1:3" x14ac:dyDescent="0.25">
      <c r="A17" s="3">
        <v>213</v>
      </c>
      <c r="B17" s="4" t="s">
        <v>15</v>
      </c>
      <c r="C17" t="s">
        <v>232</v>
      </c>
    </row>
    <row r="18" spans="1:3" x14ac:dyDescent="0.25">
      <c r="A18" s="1">
        <v>214</v>
      </c>
      <c r="B18" s="2" t="s">
        <v>16</v>
      </c>
      <c r="C18" t="s">
        <v>232</v>
      </c>
    </row>
    <row r="19" spans="1:3" x14ac:dyDescent="0.25">
      <c r="A19" s="3">
        <v>215</v>
      </c>
      <c r="B19" s="4" t="s">
        <v>17</v>
      </c>
      <c r="C19" t="s">
        <v>232</v>
      </c>
    </row>
    <row r="20" spans="1:3" x14ac:dyDescent="0.25">
      <c r="A20" s="1">
        <v>216</v>
      </c>
      <c r="B20" s="2" t="s">
        <v>18</v>
      </c>
      <c r="C20" t="s">
        <v>232</v>
      </c>
    </row>
    <row r="21" spans="1:3" x14ac:dyDescent="0.25">
      <c r="A21" s="3">
        <v>217</v>
      </c>
      <c r="B21" s="4" t="s">
        <v>19</v>
      </c>
      <c r="C21" t="s">
        <v>232</v>
      </c>
    </row>
    <row r="22" spans="1:3" x14ac:dyDescent="0.25">
      <c r="A22" s="1">
        <v>218</v>
      </c>
      <c r="B22" s="2" t="s">
        <v>20</v>
      </c>
      <c r="C22" t="s">
        <v>232</v>
      </c>
    </row>
    <row r="23" spans="1:3" x14ac:dyDescent="0.25">
      <c r="A23" s="3">
        <v>219</v>
      </c>
      <c r="B23" s="4" t="s">
        <v>21</v>
      </c>
      <c r="C23" t="s">
        <v>232</v>
      </c>
    </row>
    <row r="24" spans="1:3" x14ac:dyDescent="0.25">
      <c r="A24" s="1">
        <v>230</v>
      </c>
      <c r="B24" s="2" t="s">
        <v>22</v>
      </c>
      <c r="C24" t="s">
        <v>232</v>
      </c>
    </row>
    <row r="25" spans="1:3" x14ac:dyDescent="0.25">
      <c r="A25" s="3">
        <v>231</v>
      </c>
      <c r="B25" s="4" t="s">
        <v>23</v>
      </c>
      <c r="C25" t="s">
        <v>232</v>
      </c>
    </row>
    <row r="26" spans="1:3" x14ac:dyDescent="0.25">
      <c r="A26" s="1">
        <v>232</v>
      </c>
      <c r="B26" s="2" t="s">
        <v>24</v>
      </c>
      <c r="C26" t="s">
        <v>232</v>
      </c>
    </row>
    <row r="27" spans="1:3" x14ac:dyDescent="0.25">
      <c r="A27" s="3">
        <v>301</v>
      </c>
      <c r="B27" s="4" t="s">
        <v>25</v>
      </c>
      <c r="C27" t="s">
        <v>232</v>
      </c>
    </row>
    <row r="28" spans="1:3" x14ac:dyDescent="0.25">
      <c r="A28" s="1">
        <v>401</v>
      </c>
      <c r="B28" s="2" t="s">
        <v>26</v>
      </c>
      <c r="C28" t="s">
        <v>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G133"/>
  <sheetViews>
    <sheetView workbookViewId="0">
      <selection activeCell="C2" sqref="C2"/>
    </sheetView>
  </sheetViews>
  <sheetFormatPr baseColWidth="10" defaultRowHeight="15" x14ac:dyDescent="0.25"/>
  <cols>
    <col min="2" max="2" width="70.7109375" bestFit="1" customWidth="1"/>
    <col min="3" max="3" width="10.7109375" customWidth="1"/>
    <col min="4" max="4" width="20" customWidth="1"/>
  </cols>
  <sheetData>
    <row r="1" spans="2:7" x14ac:dyDescent="0.25">
      <c r="B1" s="5" t="s">
        <v>27</v>
      </c>
      <c r="C1" s="5" t="s">
        <v>27</v>
      </c>
      <c r="D1" s="5" t="s">
        <v>169</v>
      </c>
      <c r="E1" s="5" t="s">
        <v>28</v>
      </c>
      <c r="F1" s="5" t="s">
        <v>170</v>
      </c>
      <c r="G1" s="7" t="s">
        <v>229</v>
      </c>
    </row>
    <row r="2" spans="2:7" x14ac:dyDescent="0.25">
      <c r="B2" s="2" t="s">
        <v>29</v>
      </c>
      <c r="C2" s="6" t="str">
        <f>MID(B2,9,3)</f>
        <v>101</v>
      </c>
      <c r="D2" s="6" t="str">
        <f>TRIM(MID(B2,12,LEN(B2)))</f>
        <v>ASAMBLEA LEGISLATIVA</v>
      </c>
      <c r="E2" s="1">
        <v>2</v>
      </c>
      <c r="F2" s="2" t="s">
        <v>0</v>
      </c>
      <c r="G2" t="s">
        <v>231</v>
      </c>
    </row>
    <row r="3" spans="2:7" x14ac:dyDescent="0.25">
      <c r="B3" s="4" t="s">
        <v>30</v>
      </c>
      <c r="C3" s="6" t="str">
        <f t="shared" ref="C3:C66" si="0">MID(B3,9,3)</f>
        <v>102</v>
      </c>
      <c r="D3" s="6" t="str">
        <f t="shared" ref="D3:D66" si="1">TRIM(MID(B3,12,LEN(B3)))</f>
        <v>CONTRALORÍA GENERAL DE LA REPÚBLICA</v>
      </c>
      <c r="E3" s="3">
        <v>9</v>
      </c>
      <c r="F3" s="4" t="s">
        <v>31</v>
      </c>
      <c r="G3" t="s">
        <v>231</v>
      </c>
    </row>
    <row r="4" spans="2:7" x14ac:dyDescent="0.25">
      <c r="B4" s="2" t="s">
        <v>30</v>
      </c>
      <c r="C4" s="6" t="str">
        <f t="shared" si="0"/>
        <v>102</v>
      </c>
      <c r="D4" s="6" t="str">
        <f t="shared" si="1"/>
        <v>CONTRALORÍA GENERAL DE LA REPÚBLICA</v>
      </c>
      <c r="E4" s="1">
        <v>12</v>
      </c>
      <c r="F4" s="2" t="s">
        <v>32</v>
      </c>
      <c r="G4" t="s">
        <v>231</v>
      </c>
    </row>
    <row r="5" spans="2:7" x14ac:dyDescent="0.25">
      <c r="B5" s="4" t="s">
        <v>33</v>
      </c>
      <c r="C5" s="6" t="str">
        <f t="shared" si="0"/>
        <v>103</v>
      </c>
      <c r="D5" s="6" t="str">
        <f t="shared" si="1"/>
        <v>DEFENSORÍA DE LOS HABITANTES DE LA REPÚBLICA.</v>
      </c>
      <c r="E5" s="3">
        <v>806</v>
      </c>
      <c r="F5" s="4" t="s">
        <v>34</v>
      </c>
      <c r="G5" t="s">
        <v>231</v>
      </c>
    </row>
    <row r="6" spans="2:7" x14ac:dyDescent="0.25">
      <c r="B6" s="2" t="s">
        <v>33</v>
      </c>
      <c r="C6" s="6" t="str">
        <f t="shared" si="0"/>
        <v>103</v>
      </c>
      <c r="D6" s="6" t="str">
        <f t="shared" si="1"/>
        <v>DEFENSORÍA DE LOS HABITANTES DE LA REPÚBLICA.</v>
      </c>
      <c r="E6" s="1">
        <v>808</v>
      </c>
      <c r="F6" s="2" t="s">
        <v>35</v>
      </c>
      <c r="G6" t="s">
        <v>231</v>
      </c>
    </row>
    <row r="7" spans="2:7" x14ac:dyDescent="0.25">
      <c r="B7" s="4" t="s">
        <v>36</v>
      </c>
      <c r="C7" s="6" t="str">
        <f t="shared" si="0"/>
        <v>201</v>
      </c>
      <c r="D7" s="6" t="str">
        <f t="shared" si="1"/>
        <v>PRESIDENCIA DE LA REPÚBLICA</v>
      </c>
      <c r="E7" s="3">
        <v>21</v>
      </c>
      <c r="F7" s="4" t="s">
        <v>37</v>
      </c>
      <c r="G7" t="s">
        <v>231</v>
      </c>
    </row>
    <row r="8" spans="2:7" x14ac:dyDescent="0.25">
      <c r="B8" s="2" t="s">
        <v>36</v>
      </c>
      <c r="C8" s="6" t="str">
        <f t="shared" si="0"/>
        <v>201</v>
      </c>
      <c r="D8" s="6" t="str">
        <f t="shared" si="1"/>
        <v>PRESIDENCIA DE LA REPÚBLICA</v>
      </c>
      <c r="E8" s="1">
        <v>24</v>
      </c>
      <c r="F8" s="2" t="s">
        <v>38</v>
      </c>
      <c r="G8" t="s">
        <v>231</v>
      </c>
    </row>
    <row r="9" spans="2:7" x14ac:dyDescent="0.25">
      <c r="B9" s="4" t="s">
        <v>36</v>
      </c>
      <c r="C9" s="6" t="str">
        <f t="shared" si="0"/>
        <v>201</v>
      </c>
      <c r="D9" s="6" t="str">
        <f t="shared" si="1"/>
        <v>PRESIDENCIA DE LA REPÚBLICA</v>
      </c>
      <c r="E9" s="3">
        <v>27</v>
      </c>
      <c r="F9" s="4" t="s">
        <v>39</v>
      </c>
      <c r="G9" t="s">
        <v>231</v>
      </c>
    </row>
    <row r="10" spans="2:7" x14ac:dyDescent="0.25">
      <c r="B10" s="2" t="s">
        <v>40</v>
      </c>
      <c r="C10" s="6" t="str">
        <f t="shared" si="0"/>
        <v>202</v>
      </c>
      <c r="D10" s="6" t="str">
        <f t="shared" si="1"/>
        <v>MINISTERIO DE LA PRESIDENCIA</v>
      </c>
      <c r="E10" s="1">
        <v>34</v>
      </c>
      <c r="F10" s="2" t="s">
        <v>37</v>
      </c>
      <c r="G10" t="s">
        <v>231</v>
      </c>
    </row>
    <row r="11" spans="2:7" x14ac:dyDescent="0.25">
      <c r="B11" s="4" t="s">
        <v>40</v>
      </c>
      <c r="C11" s="6" t="str">
        <f t="shared" si="0"/>
        <v>202</v>
      </c>
      <c r="D11" s="6" t="str">
        <f t="shared" si="1"/>
        <v>MINISTERIO DE LA PRESIDENCIA</v>
      </c>
      <c r="E11" s="3">
        <v>35</v>
      </c>
      <c r="F11" s="4" t="s">
        <v>41</v>
      </c>
      <c r="G11" t="s">
        <v>231</v>
      </c>
    </row>
    <row r="12" spans="2:7" x14ac:dyDescent="0.25">
      <c r="B12" s="2" t="s">
        <v>40</v>
      </c>
      <c r="C12" s="6" t="str">
        <f t="shared" si="0"/>
        <v>202</v>
      </c>
      <c r="D12" s="6" t="str">
        <f t="shared" si="1"/>
        <v>MINISTERIO DE LA PRESIDENCIA</v>
      </c>
      <c r="E12" s="1">
        <v>41</v>
      </c>
      <c r="F12" s="2" t="s">
        <v>42</v>
      </c>
      <c r="G12" t="s">
        <v>231</v>
      </c>
    </row>
    <row r="13" spans="2:7" x14ac:dyDescent="0.25">
      <c r="B13" s="4" t="s">
        <v>40</v>
      </c>
      <c r="C13" s="6" t="str">
        <f t="shared" si="0"/>
        <v>202</v>
      </c>
      <c r="D13" s="6" t="str">
        <f t="shared" si="1"/>
        <v>MINISTERIO DE LA PRESIDENCIA</v>
      </c>
      <c r="E13" s="3">
        <v>42</v>
      </c>
      <c r="F13" s="4" t="s">
        <v>43</v>
      </c>
      <c r="G13" t="s">
        <v>231</v>
      </c>
    </row>
    <row r="14" spans="2:7" x14ac:dyDescent="0.25">
      <c r="B14" s="2" t="s">
        <v>44</v>
      </c>
      <c r="C14" s="6" t="str">
        <f t="shared" si="0"/>
        <v>203</v>
      </c>
      <c r="D14" s="6" t="str">
        <f t="shared" si="1"/>
        <v>MINISTERIO DE GOBERNACIÓN Y POLICÍA</v>
      </c>
      <c r="E14" s="1">
        <v>44</v>
      </c>
      <c r="F14" s="2" t="s">
        <v>45</v>
      </c>
      <c r="G14" t="s">
        <v>231</v>
      </c>
    </row>
    <row r="15" spans="2:7" x14ac:dyDescent="0.25">
      <c r="B15" s="4" t="s">
        <v>44</v>
      </c>
      <c r="C15" s="6" t="str">
        <f t="shared" si="0"/>
        <v>203</v>
      </c>
      <c r="D15" s="6" t="str">
        <f t="shared" si="1"/>
        <v>MINISTERIO DE GOBERNACIÓN Y POLICÍA</v>
      </c>
      <c r="E15" s="3">
        <v>48</v>
      </c>
      <c r="F15" s="4" t="s">
        <v>46</v>
      </c>
      <c r="G15" t="s">
        <v>231</v>
      </c>
    </row>
    <row r="16" spans="2:7" x14ac:dyDescent="0.25">
      <c r="B16" s="2" t="s">
        <v>44</v>
      </c>
      <c r="C16" s="6" t="str">
        <f t="shared" si="0"/>
        <v>203</v>
      </c>
      <c r="D16" s="6" t="str">
        <f t="shared" si="1"/>
        <v>MINISTERIO DE GOBERNACIÓN Y POLICÍA</v>
      </c>
      <c r="E16" s="1">
        <v>49</v>
      </c>
      <c r="F16" s="2" t="s">
        <v>47</v>
      </c>
      <c r="G16" t="s">
        <v>231</v>
      </c>
    </row>
    <row r="17" spans="2:7" x14ac:dyDescent="0.25">
      <c r="B17" s="4" t="s">
        <v>44</v>
      </c>
      <c r="C17" s="6" t="str">
        <f t="shared" si="0"/>
        <v>203</v>
      </c>
      <c r="D17" s="6" t="str">
        <f t="shared" si="1"/>
        <v>MINISTERIO DE GOBERNACIÓN Y POLICÍA</v>
      </c>
      <c r="E17" s="3">
        <v>51</v>
      </c>
      <c r="F17" s="4" t="s">
        <v>48</v>
      </c>
      <c r="G17" t="s">
        <v>231</v>
      </c>
    </row>
    <row r="18" spans="2:7" x14ac:dyDescent="0.25">
      <c r="B18" s="2" t="s">
        <v>44</v>
      </c>
      <c r="C18" s="6" t="str">
        <f t="shared" si="0"/>
        <v>203</v>
      </c>
      <c r="D18" s="6" t="str">
        <f t="shared" si="1"/>
        <v>MINISTERIO DE GOBERNACIÓN Y POLICÍA</v>
      </c>
      <c r="E18" s="1">
        <v>54</v>
      </c>
      <c r="F18" s="2" t="s">
        <v>49</v>
      </c>
      <c r="G18" t="s">
        <v>231</v>
      </c>
    </row>
    <row r="19" spans="2:7" x14ac:dyDescent="0.25">
      <c r="B19" s="4" t="s">
        <v>50</v>
      </c>
      <c r="C19" s="6" t="str">
        <f t="shared" si="0"/>
        <v>204</v>
      </c>
      <c r="D19" s="6" t="str">
        <f t="shared" si="1"/>
        <v>MINISTERIO DE RELACIONES EXTERIORES Y CULTO</v>
      </c>
      <c r="E19" s="3">
        <v>79</v>
      </c>
      <c r="F19" s="4" t="s">
        <v>45</v>
      </c>
      <c r="G19" t="s">
        <v>231</v>
      </c>
    </row>
    <row r="20" spans="2:7" x14ac:dyDescent="0.25">
      <c r="B20" s="2" t="s">
        <v>50</v>
      </c>
      <c r="C20" s="6" t="str">
        <f t="shared" si="0"/>
        <v>204</v>
      </c>
      <c r="D20" s="6" t="str">
        <f t="shared" si="1"/>
        <v>MINISTERIO DE RELACIONES EXTERIORES Y CULTO</v>
      </c>
      <c r="E20" s="1">
        <v>81</v>
      </c>
      <c r="F20" s="2" t="s">
        <v>51</v>
      </c>
      <c r="G20" t="s">
        <v>231</v>
      </c>
    </row>
    <row r="21" spans="2:7" x14ac:dyDescent="0.25">
      <c r="B21" s="4" t="s">
        <v>50</v>
      </c>
      <c r="C21" s="6" t="str">
        <f t="shared" si="0"/>
        <v>204</v>
      </c>
      <c r="D21" s="6" t="str">
        <f t="shared" si="1"/>
        <v>MINISTERIO DE RELACIONES EXTERIORES Y CULTO</v>
      </c>
      <c r="E21" s="3">
        <v>82</v>
      </c>
      <c r="F21" s="4" t="s">
        <v>52</v>
      </c>
      <c r="G21" t="s">
        <v>231</v>
      </c>
    </row>
    <row r="22" spans="2:7" x14ac:dyDescent="0.25">
      <c r="B22" s="2" t="s">
        <v>50</v>
      </c>
      <c r="C22" s="6" t="str">
        <f t="shared" si="0"/>
        <v>204</v>
      </c>
      <c r="D22" s="6" t="str">
        <f t="shared" si="1"/>
        <v>MINISTERIO DE RELACIONES EXTERIORES Y CULTO</v>
      </c>
      <c r="E22" s="1">
        <v>83</v>
      </c>
      <c r="F22" s="2" t="s">
        <v>53</v>
      </c>
      <c r="G22" t="s">
        <v>231</v>
      </c>
    </row>
    <row r="23" spans="2:7" x14ac:dyDescent="0.25">
      <c r="B23" s="4" t="s">
        <v>50</v>
      </c>
      <c r="C23" s="6" t="str">
        <f t="shared" si="0"/>
        <v>204</v>
      </c>
      <c r="D23" s="6" t="str">
        <f t="shared" si="1"/>
        <v>MINISTERIO DE RELACIONES EXTERIORES Y CULTO</v>
      </c>
      <c r="E23" s="3">
        <v>84</v>
      </c>
      <c r="F23" s="4" t="s">
        <v>54</v>
      </c>
      <c r="G23" t="s">
        <v>231</v>
      </c>
    </row>
    <row r="24" spans="2:7" x14ac:dyDescent="0.25">
      <c r="B24" s="2" t="s">
        <v>50</v>
      </c>
      <c r="C24" s="6" t="str">
        <f t="shared" si="0"/>
        <v>204</v>
      </c>
      <c r="D24" s="6" t="str">
        <f t="shared" si="1"/>
        <v>MINISTERIO DE RELACIONES EXTERIORES Y CULTO</v>
      </c>
      <c r="E24" s="1">
        <v>88</v>
      </c>
      <c r="F24" s="2" t="s">
        <v>55</v>
      </c>
      <c r="G24" t="s">
        <v>231</v>
      </c>
    </row>
    <row r="25" spans="2:7" x14ac:dyDescent="0.25">
      <c r="B25" s="4" t="s">
        <v>56</v>
      </c>
      <c r="C25" s="6" t="str">
        <f t="shared" si="0"/>
        <v>205</v>
      </c>
      <c r="D25" s="6" t="str">
        <f t="shared" si="1"/>
        <v>MINISTERIO DE SEGURIDAD PÚBLICA</v>
      </c>
      <c r="E25" s="3">
        <v>89</v>
      </c>
      <c r="F25" s="4" t="s">
        <v>57</v>
      </c>
      <c r="G25" t="s">
        <v>231</v>
      </c>
    </row>
    <row r="26" spans="2:7" x14ac:dyDescent="0.25">
      <c r="B26" s="2" t="s">
        <v>56</v>
      </c>
      <c r="C26" s="6" t="str">
        <f t="shared" si="0"/>
        <v>205</v>
      </c>
      <c r="D26" s="6" t="str">
        <f t="shared" si="1"/>
        <v>MINISTERIO DE SEGURIDAD PÚBLICA</v>
      </c>
      <c r="E26" s="1">
        <v>90</v>
      </c>
      <c r="F26" s="2" t="s">
        <v>58</v>
      </c>
      <c r="G26" t="s">
        <v>231</v>
      </c>
    </row>
    <row r="27" spans="2:7" x14ac:dyDescent="0.25">
      <c r="B27" s="4" t="s">
        <v>56</v>
      </c>
      <c r="C27" s="6" t="str">
        <f t="shared" si="0"/>
        <v>205</v>
      </c>
      <c r="D27" s="6" t="str">
        <f t="shared" si="1"/>
        <v>MINISTERIO DE SEGURIDAD PÚBLICA</v>
      </c>
      <c r="E27" s="3">
        <v>91</v>
      </c>
      <c r="F27" s="4" t="s">
        <v>59</v>
      </c>
      <c r="G27" t="s">
        <v>231</v>
      </c>
    </row>
    <row r="28" spans="2:7" x14ac:dyDescent="0.25">
      <c r="B28" s="2" t="s">
        <v>60</v>
      </c>
      <c r="C28" s="6" t="str">
        <f t="shared" si="0"/>
        <v>206</v>
      </c>
      <c r="D28" s="6" t="str">
        <f t="shared" si="1"/>
        <v>MINISTERIO DE HACIENDA</v>
      </c>
      <c r="E28" s="1">
        <v>131</v>
      </c>
      <c r="F28" s="2" t="s">
        <v>61</v>
      </c>
      <c r="G28" t="s">
        <v>231</v>
      </c>
    </row>
    <row r="29" spans="2:7" x14ac:dyDescent="0.25">
      <c r="B29" s="4" t="s">
        <v>60</v>
      </c>
      <c r="C29" s="6" t="str">
        <f t="shared" si="0"/>
        <v>206</v>
      </c>
      <c r="D29" s="6" t="str">
        <f t="shared" si="1"/>
        <v>MINISTERIO DE HACIENDA</v>
      </c>
      <c r="E29" s="3">
        <v>132</v>
      </c>
      <c r="F29" s="4" t="s">
        <v>37</v>
      </c>
      <c r="G29" t="s">
        <v>231</v>
      </c>
    </row>
    <row r="30" spans="2:7" x14ac:dyDescent="0.25">
      <c r="B30" s="2" t="s">
        <v>60</v>
      </c>
      <c r="C30" s="6" t="str">
        <f t="shared" si="0"/>
        <v>206</v>
      </c>
      <c r="D30" s="6" t="str">
        <f t="shared" si="1"/>
        <v>MINISTERIO DE HACIENDA</v>
      </c>
      <c r="E30" s="1">
        <v>134</v>
      </c>
      <c r="F30" s="2" t="s">
        <v>62</v>
      </c>
      <c r="G30" t="s">
        <v>231</v>
      </c>
    </row>
    <row r="31" spans="2:7" x14ac:dyDescent="0.25">
      <c r="B31" s="4" t="s">
        <v>60</v>
      </c>
      <c r="C31" s="6" t="str">
        <f t="shared" si="0"/>
        <v>206</v>
      </c>
      <c r="D31" s="6" t="str">
        <f t="shared" si="1"/>
        <v>MINISTERIO DE HACIENDA</v>
      </c>
      <c r="E31" s="3">
        <v>135</v>
      </c>
      <c r="F31" s="4" t="s">
        <v>63</v>
      </c>
      <c r="G31" t="s">
        <v>231</v>
      </c>
    </row>
    <row r="32" spans="2:7" x14ac:dyDescent="0.25">
      <c r="B32" s="2" t="s">
        <v>60</v>
      </c>
      <c r="C32" s="6" t="str">
        <f t="shared" si="0"/>
        <v>206</v>
      </c>
      <c r="D32" s="6" t="str">
        <f t="shared" si="1"/>
        <v>MINISTERIO DE HACIENDA</v>
      </c>
      <c r="E32" s="1">
        <v>136</v>
      </c>
      <c r="F32" s="2" t="s">
        <v>64</v>
      </c>
      <c r="G32" t="s">
        <v>231</v>
      </c>
    </row>
    <row r="33" spans="2:7" x14ac:dyDescent="0.25">
      <c r="B33" s="4" t="s">
        <v>60</v>
      </c>
      <c r="C33" s="6" t="str">
        <f t="shared" si="0"/>
        <v>206</v>
      </c>
      <c r="D33" s="6" t="str">
        <f t="shared" si="1"/>
        <v>MINISTERIO DE HACIENDA</v>
      </c>
      <c r="E33" s="3">
        <v>138</v>
      </c>
      <c r="F33" s="4" t="s">
        <v>65</v>
      </c>
      <c r="G33" t="s">
        <v>231</v>
      </c>
    </row>
    <row r="34" spans="2:7" x14ac:dyDescent="0.25">
      <c r="B34" s="2" t="s">
        <v>66</v>
      </c>
      <c r="C34" s="6" t="str">
        <f t="shared" si="0"/>
        <v>207</v>
      </c>
      <c r="D34" s="6" t="str">
        <f t="shared" si="1"/>
        <v>MINISTERIO DE AGRICULTURA Y GANADERÍA</v>
      </c>
      <c r="E34" s="1">
        <v>169</v>
      </c>
      <c r="F34" s="2" t="s">
        <v>67</v>
      </c>
      <c r="G34" t="s">
        <v>231</v>
      </c>
    </row>
    <row r="35" spans="2:7" x14ac:dyDescent="0.25">
      <c r="B35" s="4" t="s">
        <v>66</v>
      </c>
      <c r="C35" s="6" t="str">
        <f t="shared" si="0"/>
        <v>207</v>
      </c>
      <c r="D35" s="6" t="str">
        <f t="shared" si="1"/>
        <v>MINISTERIO DE AGRICULTURA Y GANADERÍA</v>
      </c>
      <c r="E35" s="3">
        <v>170</v>
      </c>
      <c r="F35" s="4" t="s">
        <v>68</v>
      </c>
      <c r="G35" t="s">
        <v>231</v>
      </c>
    </row>
    <row r="36" spans="2:7" x14ac:dyDescent="0.25">
      <c r="B36" s="2" t="s">
        <v>66</v>
      </c>
      <c r="C36" s="6" t="str">
        <f t="shared" si="0"/>
        <v>207</v>
      </c>
      <c r="D36" s="6" t="str">
        <f t="shared" si="1"/>
        <v>MINISTERIO DE AGRICULTURA Y GANADERÍA</v>
      </c>
      <c r="E36" s="1">
        <v>172</v>
      </c>
      <c r="F36" s="2" t="s">
        <v>69</v>
      </c>
      <c r="G36" t="s">
        <v>231</v>
      </c>
    </row>
    <row r="37" spans="2:7" x14ac:dyDescent="0.25">
      <c r="B37" s="4" t="s">
        <v>66</v>
      </c>
      <c r="C37" s="6" t="str">
        <f t="shared" si="0"/>
        <v>207</v>
      </c>
      <c r="D37" s="6" t="str">
        <f t="shared" si="1"/>
        <v>MINISTERIO DE AGRICULTURA Y GANADERÍA</v>
      </c>
      <c r="E37" s="3">
        <v>175</v>
      </c>
      <c r="F37" s="4" t="s">
        <v>70</v>
      </c>
      <c r="G37" t="s">
        <v>231</v>
      </c>
    </row>
    <row r="38" spans="2:7" x14ac:dyDescent="0.25">
      <c r="B38" s="2" t="s">
        <v>66</v>
      </c>
      <c r="C38" s="6" t="str">
        <f t="shared" si="0"/>
        <v>207</v>
      </c>
      <c r="D38" s="6" t="str">
        <f t="shared" si="1"/>
        <v>MINISTERIO DE AGRICULTURA Y GANADERÍA</v>
      </c>
      <c r="E38" s="1">
        <v>182</v>
      </c>
      <c r="F38" s="2" t="s">
        <v>71</v>
      </c>
      <c r="G38" t="s">
        <v>231</v>
      </c>
    </row>
    <row r="39" spans="2:7" x14ac:dyDescent="0.25">
      <c r="B39" s="4" t="s">
        <v>66</v>
      </c>
      <c r="C39" s="6" t="str">
        <f t="shared" si="0"/>
        <v>207</v>
      </c>
      <c r="D39" s="6" t="str">
        <f t="shared" si="1"/>
        <v>MINISTERIO DE AGRICULTURA Y GANADERÍA</v>
      </c>
      <c r="E39" s="3">
        <v>185</v>
      </c>
      <c r="F39" s="4" t="s">
        <v>72</v>
      </c>
      <c r="G39" t="s">
        <v>231</v>
      </c>
    </row>
    <row r="40" spans="2:7" x14ac:dyDescent="0.25">
      <c r="B40" s="2" t="s">
        <v>73</v>
      </c>
      <c r="C40" s="6" t="str">
        <f t="shared" si="0"/>
        <v>208</v>
      </c>
      <c r="D40" s="6" t="str">
        <f t="shared" si="1"/>
        <v>MINISTERIO DE ECONOMÍA, INDUSTRIA Y COMERCIO</v>
      </c>
      <c r="E40" s="1">
        <v>215</v>
      </c>
      <c r="F40" s="2" t="s">
        <v>67</v>
      </c>
      <c r="G40" t="s">
        <v>231</v>
      </c>
    </row>
    <row r="41" spans="2:7" x14ac:dyDescent="0.25">
      <c r="B41" s="4" t="s">
        <v>73</v>
      </c>
      <c r="C41" s="6" t="str">
        <f t="shared" si="0"/>
        <v>208</v>
      </c>
      <c r="D41" s="6" t="str">
        <f t="shared" si="1"/>
        <v>MINISTERIO DE ECONOMÍA, INDUSTRIA Y COMERCIO</v>
      </c>
      <c r="E41" s="3">
        <v>217</v>
      </c>
      <c r="F41" s="4" t="s">
        <v>74</v>
      </c>
      <c r="G41" t="s">
        <v>231</v>
      </c>
    </row>
    <row r="42" spans="2:7" x14ac:dyDescent="0.25">
      <c r="B42" s="2" t="s">
        <v>73</v>
      </c>
      <c r="C42" s="6" t="str">
        <f t="shared" si="0"/>
        <v>208</v>
      </c>
      <c r="D42" s="6" t="str">
        <f t="shared" si="1"/>
        <v>MINISTERIO DE ECONOMÍA, INDUSTRIA Y COMERCIO</v>
      </c>
      <c r="E42" s="1">
        <v>218</v>
      </c>
      <c r="F42" s="2" t="s">
        <v>75</v>
      </c>
      <c r="G42" t="s">
        <v>231</v>
      </c>
    </row>
    <row r="43" spans="2:7" x14ac:dyDescent="0.25">
      <c r="B43" s="4" t="s">
        <v>73</v>
      </c>
      <c r="C43" s="6" t="str">
        <f t="shared" si="0"/>
        <v>208</v>
      </c>
      <c r="D43" s="6" t="str">
        <f t="shared" si="1"/>
        <v>MINISTERIO DE ECONOMÍA, INDUSTRIA Y COMERCIO</v>
      </c>
      <c r="E43" s="3">
        <v>219</v>
      </c>
      <c r="F43" s="4" t="s">
        <v>76</v>
      </c>
      <c r="G43" t="s">
        <v>231</v>
      </c>
    </row>
    <row r="44" spans="2:7" x14ac:dyDescent="0.25">
      <c r="B44" s="2" t="s">
        <v>73</v>
      </c>
      <c r="C44" s="6" t="str">
        <f t="shared" si="0"/>
        <v>208</v>
      </c>
      <c r="D44" s="6" t="str">
        <f t="shared" si="1"/>
        <v>MINISTERIO DE ECONOMÍA, INDUSTRIA Y COMERCIO</v>
      </c>
      <c r="E44" s="1">
        <v>223</v>
      </c>
      <c r="F44" s="2" t="s">
        <v>77</v>
      </c>
      <c r="G44" t="s">
        <v>231</v>
      </c>
    </row>
    <row r="45" spans="2:7" x14ac:dyDescent="0.25">
      <c r="B45" s="4" t="s">
        <v>73</v>
      </c>
      <c r="C45" s="6" t="str">
        <f t="shared" si="0"/>
        <v>208</v>
      </c>
      <c r="D45" s="6" t="str">
        <f t="shared" si="1"/>
        <v>MINISTERIO DE ECONOMÍA, INDUSTRIA Y COMERCIO</v>
      </c>
      <c r="E45" s="3">
        <v>224</v>
      </c>
      <c r="F45" s="4" t="s">
        <v>78</v>
      </c>
      <c r="G45" t="s">
        <v>231</v>
      </c>
    </row>
    <row r="46" spans="2:7" x14ac:dyDescent="0.25">
      <c r="B46" s="2" t="s">
        <v>73</v>
      </c>
      <c r="C46" s="6" t="str">
        <f t="shared" si="0"/>
        <v>208</v>
      </c>
      <c r="D46" s="6" t="str">
        <f t="shared" si="1"/>
        <v>MINISTERIO DE ECONOMÍA, INDUSTRIA Y COMERCIO</v>
      </c>
      <c r="E46" s="1">
        <v>229</v>
      </c>
      <c r="F46" s="2" t="s">
        <v>79</v>
      </c>
      <c r="G46" t="s">
        <v>231</v>
      </c>
    </row>
    <row r="47" spans="2:7" x14ac:dyDescent="0.25">
      <c r="B47" s="4" t="s">
        <v>80</v>
      </c>
      <c r="C47" s="6" t="str">
        <f t="shared" si="0"/>
        <v>209</v>
      </c>
      <c r="D47" s="6" t="str">
        <f t="shared" si="1"/>
        <v>MINISTERIO DE OBRAS PÚBLICAS Y TRANSPORTES</v>
      </c>
      <c r="E47" s="3">
        <v>326</v>
      </c>
      <c r="F47" s="4" t="s">
        <v>37</v>
      </c>
      <c r="G47" t="s">
        <v>231</v>
      </c>
    </row>
    <row r="48" spans="2:7" x14ac:dyDescent="0.25">
      <c r="B48" s="2" t="s">
        <v>80</v>
      </c>
      <c r="C48" s="6" t="str">
        <f t="shared" si="0"/>
        <v>209</v>
      </c>
      <c r="D48" s="6" t="str">
        <f t="shared" si="1"/>
        <v>MINISTERIO DE OBRAS PÚBLICAS Y TRANSPORTES</v>
      </c>
      <c r="E48" s="1">
        <v>327</v>
      </c>
      <c r="F48" s="2" t="s">
        <v>81</v>
      </c>
      <c r="G48" t="s">
        <v>231</v>
      </c>
    </row>
    <row r="49" spans="2:7" x14ac:dyDescent="0.25">
      <c r="B49" s="4" t="s">
        <v>80</v>
      </c>
      <c r="C49" s="6" t="str">
        <f t="shared" si="0"/>
        <v>209</v>
      </c>
      <c r="D49" s="6" t="str">
        <f t="shared" si="1"/>
        <v>MINISTERIO DE OBRAS PÚBLICAS Y TRANSPORTES</v>
      </c>
      <c r="E49" s="3">
        <v>328</v>
      </c>
      <c r="F49" s="4" t="s">
        <v>82</v>
      </c>
      <c r="G49" t="s">
        <v>231</v>
      </c>
    </row>
    <row r="50" spans="2:7" x14ac:dyDescent="0.25">
      <c r="B50" s="2" t="s">
        <v>80</v>
      </c>
      <c r="C50" s="6" t="str">
        <f t="shared" si="0"/>
        <v>209</v>
      </c>
      <c r="D50" s="6" t="str">
        <f t="shared" si="1"/>
        <v>MINISTERIO DE OBRAS PÚBLICAS Y TRANSPORTES</v>
      </c>
      <c r="E50" s="1">
        <v>329</v>
      </c>
      <c r="F50" s="2" t="s">
        <v>83</v>
      </c>
      <c r="G50" t="s">
        <v>231</v>
      </c>
    </row>
    <row r="51" spans="2:7" x14ac:dyDescent="0.25">
      <c r="B51" s="4" t="s">
        <v>80</v>
      </c>
      <c r="C51" s="6" t="str">
        <f t="shared" si="0"/>
        <v>209</v>
      </c>
      <c r="D51" s="6" t="str">
        <f t="shared" si="1"/>
        <v>MINISTERIO DE OBRAS PÚBLICAS Y TRANSPORTES</v>
      </c>
      <c r="E51" s="3">
        <v>330</v>
      </c>
      <c r="F51" s="4" t="s">
        <v>84</v>
      </c>
      <c r="G51" t="s">
        <v>231</v>
      </c>
    </row>
    <row r="52" spans="2:7" x14ac:dyDescent="0.25">
      <c r="B52" s="2" t="s">
        <v>80</v>
      </c>
      <c r="C52" s="6" t="str">
        <f t="shared" si="0"/>
        <v>209</v>
      </c>
      <c r="D52" s="6" t="str">
        <f t="shared" si="1"/>
        <v>MINISTERIO DE OBRAS PÚBLICAS Y TRANSPORTES</v>
      </c>
      <c r="E52" s="1">
        <v>331</v>
      </c>
      <c r="F52" s="2" t="s">
        <v>85</v>
      </c>
      <c r="G52" t="s">
        <v>231</v>
      </c>
    </row>
    <row r="53" spans="2:7" x14ac:dyDescent="0.25">
      <c r="B53" s="4" t="s">
        <v>80</v>
      </c>
      <c r="C53" s="6" t="str">
        <f t="shared" si="0"/>
        <v>209</v>
      </c>
      <c r="D53" s="6" t="str">
        <f t="shared" si="1"/>
        <v>MINISTERIO DE OBRAS PÚBLICAS Y TRANSPORTES</v>
      </c>
      <c r="E53" s="3">
        <v>333</v>
      </c>
      <c r="F53" s="4" t="s">
        <v>86</v>
      </c>
      <c r="G53" t="s">
        <v>231</v>
      </c>
    </row>
    <row r="54" spans="2:7" x14ac:dyDescent="0.25">
      <c r="B54" s="2" t="s">
        <v>80</v>
      </c>
      <c r="C54" s="6" t="str">
        <f t="shared" si="0"/>
        <v>209</v>
      </c>
      <c r="D54" s="6" t="str">
        <f t="shared" si="1"/>
        <v>MINISTERIO DE OBRAS PÚBLICAS Y TRANSPORTES</v>
      </c>
      <c r="E54" s="1">
        <v>334</v>
      </c>
      <c r="F54" s="2" t="s">
        <v>87</v>
      </c>
      <c r="G54" t="s">
        <v>231</v>
      </c>
    </row>
    <row r="55" spans="2:7" x14ac:dyDescent="0.25">
      <c r="B55" s="4" t="s">
        <v>80</v>
      </c>
      <c r="C55" s="6" t="str">
        <f t="shared" si="0"/>
        <v>209</v>
      </c>
      <c r="D55" s="6" t="str">
        <f t="shared" si="1"/>
        <v>MINISTERIO DE OBRAS PÚBLICAS Y TRANSPORTES</v>
      </c>
      <c r="E55" s="3">
        <v>386</v>
      </c>
      <c r="F55" s="4" t="s">
        <v>88</v>
      </c>
      <c r="G55" t="s">
        <v>231</v>
      </c>
    </row>
    <row r="56" spans="2:7" x14ac:dyDescent="0.25">
      <c r="B56" s="2" t="s">
        <v>80</v>
      </c>
      <c r="C56" s="6" t="str">
        <f t="shared" si="0"/>
        <v>209</v>
      </c>
      <c r="D56" s="6" t="str">
        <f t="shared" si="1"/>
        <v>MINISTERIO DE OBRAS PÚBLICAS Y TRANSPORTES</v>
      </c>
      <c r="E56" s="1">
        <v>393</v>
      </c>
      <c r="F56" s="2" t="s">
        <v>88</v>
      </c>
      <c r="G56" t="s">
        <v>231</v>
      </c>
    </row>
    <row r="57" spans="2:7" x14ac:dyDescent="0.25">
      <c r="B57" s="4" t="s">
        <v>89</v>
      </c>
      <c r="C57" s="6" t="str">
        <f t="shared" si="0"/>
        <v>210</v>
      </c>
      <c r="D57" s="6" t="str">
        <f t="shared" si="1"/>
        <v>MINISTERIO DE EDUCACIÓN PÚBLICA</v>
      </c>
      <c r="E57" s="3">
        <v>550</v>
      </c>
      <c r="F57" s="4" t="s">
        <v>90</v>
      </c>
      <c r="G57" t="s">
        <v>231</v>
      </c>
    </row>
    <row r="58" spans="2:7" x14ac:dyDescent="0.25">
      <c r="B58" s="2" t="s">
        <v>89</v>
      </c>
      <c r="C58" s="6" t="str">
        <f t="shared" si="0"/>
        <v>210</v>
      </c>
      <c r="D58" s="6" t="str">
        <f t="shared" si="1"/>
        <v>MINISTERIO DE EDUCACIÓN PÚBLICA</v>
      </c>
      <c r="E58" s="1">
        <v>551</v>
      </c>
      <c r="F58" s="2" t="s">
        <v>91</v>
      </c>
      <c r="G58" t="s">
        <v>231</v>
      </c>
    </row>
    <row r="59" spans="2:7" x14ac:dyDescent="0.25">
      <c r="B59" s="4" t="s">
        <v>89</v>
      </c>
      <c r="C59" s="6" t="str">
        <f t="shared" si="0"/>
        <v>210</v>
      </c>
      <c r="D59" s="6" t="str">
        <f t="shared" si="1"/>
        <v>MINISTERIO DE EDUCACIÓN PÚBLICA</v>
      </c>
      <c r="E59" s="3">
        <v>552</v>
      </c>
      <c r="F59" s="4" t="s">
        <v>92</v>
      </c>
      <c r="G59" t="s">
        <v>231</v>
      </c>
    </row>
    <row r="60" spans="2:7" x14ac:dyDescent="0.25">
      <c r="B60" s="2" t="s">
        <v>89</v>
      </c>
      <c r="C60" s="6" t="str">
        <f t="shared" si="0"/>
        <v>210</v>
      </c>
      <c r="D60" s="6" t="str">
        <f t="shared" si="1"/>
        <v>MINISTERIO DE EDUCACIÓN PÚBLICA</v>
      </c>
      <c r="E60" s="1">
        <v>553</v>
      </c>
      <c r="F60" s="2" t="s">
        <v>93</v>
      </c>
      <c r="G60" t="s">
        <v>231</v>
      </c>
    </row>
    <row r="61" spans="2:7" x14ac:dyDescent="0.25">
      <c r="B61" s="4" t="s">
        <v>89</v>
      </c>
      <c r="C61" s="6" t="str">
        <f t="shared" si="0"/>
        <v>210</v>
      </c>
      <c r="D61" s="6" t="str">
        <f t="shared" si="1"/>
        <v>MINISTERIO DE EDUCACIÓN PÚBLICA</v>
      </c>
      <c r="E61" s="3">
        <v>554</v>
      </c>
      <c r="F61" s="4" t="s">
        <v>94</v>
      </c>
      <c r="G61" t="s">
        <v>231</v>
      </c>
    </row>
    <row r="62" spans="2:7" x14ac:dyDescent="0.25">
      <c r="B62" s="2" t="s">
        <v>89</v>
      </c>
      <c r="C62" s="6" t="str">
        <f t="shared" si="0"/>
        <v>210</v>
      </c>
      <c r="D62" s="6" t="str">
        <f t="shared" si="1"/>
        <v>MINISTERIO DE EDUCACIÓN PÚBLICA</v>
      </c>
      <c r="E62" s="1">
        <v>555</v>
      </c>
      <c r="F62" s="2" t="s">
        <v>95</v>
      </c>
      <c r="G62" t="s">
        <v>231</v>
      </c>
    </row>
    <row r="63" spans="2:7" x14ac:dyDescent="0.25">
      <c r="B63" s="4" t="s">
        <v>89</v>
      </c>
      <c r="C63" s="6" t="str">
        <f t="shared" si="0"/>
        <v>210</v>
      </c>
      <c r="D63" s="6" t="str">
        <f t="shared" si="1"/>
        <v>MINISTERIO DE EDUCACIÓN PÚBLICA</v>
      </c>
      <c r="E63" s="3">
        <v>556</v>
      </c>
      <c r="F63" s="4" t="s">
        <v>96</v>
      </c>
      <c r="G63" t="s">
        <v>231</v>
      </c>
    </row>
    <row r="64" spans="2:7" x14ac:dyDescent="0.25">
      <c r="B64" s="2" t="s">
        <v>89</v>
      </c>
      <c r="C64" s="6" t="str">
        <f t="shared" si="0"/>
        <v>210</v>
      </c>
      <c r="D64" s="6" t="str">
        <f t="shared" si="1"/>
        <v>MINISTERIO DE EDUCACIÓN PÚBLICA</v>
      </c>
      <c r="E64" s="1">
        <v>557</v>
      </c>
      <c r="F64" s="2" t="s">
        <v>97</v>
      </c>
      <c r="G64" t="s">
        <v>231</v>
      </c>
    </row>
    <row r="65" spans="2:7" x14ac:dyDescent="0.25">
      <c r="B65" s="4" t="s">
        <v>89</v>
      </c>
      <c r="C65" s="6" t="str">
        <f t="shared" si="0"/>
        <v>210</v>
      </c>
      <c r="D65" s="6" t="str">
        <f t="shared" si="1"/>
        <v>MINISTERIO DE EDUCACIÓN PÚBLICA</v>
      </c>
      <c r="E65" s="3">
        <v>558</v>
      </c>
      <c r="F65" s="4" t="s">
        <v>98</v>
      </c>
      <c r="G65" t="s">
        <v>231</v>
      </c>
    </row>
    <row r="66" spans="2:7" x14ac:dyDescent="0.25">
      <c r="B66" s="2" t="s">
        <v>89</v>
      </c>
      <c r="C66" s="6" t="str">
        <f t="shared" si="0"/>
        <v>210</v>
      </c>
      <c r="D66" s="6" t="str">
        <f t="shared" si="1"/>
        <v>MINISTERIO DE EDUCACIÓN PÚBLICA</v>
      </c>
      <c r="E66" s="1">
        <v>573</v>
      </c>
      <c r="F66" s="2" t="s">
        <v>99</v>
      </c>
      <c r="G66" t="s">
        <v>231</v>
      </c>
    </row>
    <row r="67" spans="2:7" x14ac:dyDescent="0.25">
      <c r="B67" s="4" t="s">
        <v>89</v>
      </c>
      <c r="C67" s="6" t="str">
        <f t="shared" ref="C67:C130" si="2">MID(B67,9,3)</f>
        <v>210</v>
      </c>
      <c r="D67" s="6" t="str">
        <f t="shared" ref="D67:D130" si="3">TRIM(MID(B67,12,LEN(B67)))</f>
        <v>MINISTERIO DE EDUCACIÓN PÚBLICA</v>
      </c>
      <c r="E67" s="3">
        <v>580</v>
      </c>
      <c r="F67" s="4" t="s">
        <v>100</v>
      </c>
      <c r="G67" t="s">
        <v>231</v>
      </c>
    </row>
    <row r="68" spans="2:7" x14ac:dyDescent="0.25">
      <c r="B68" s="2" t="s">
        <v>101</v>
      </c>
      <c r="C68" s="6" t="str">
        <f t="shared" si="2"/>
        <v>211</v>
      </c>
      <c r="D68" s="6" t="str">
        <f t="shared" si="3"/>
        <v>MINISTERIO DE SALUD</v>
      </c>
      <c r="E68" s="1">
        <v>623</v>
      </c>
      <c r="F68" s="2" t="s">
        <v>102</v>
      </c>
      <c r="G68" t="s">
        <v>231</v>
      </c>
    </row>
    <row r="69" spans="2:7" x14ac:dyDescent="0.25">
      <c r="B69" s="4" t="s">
        <v>101</v>
      </c>
      <c r="C69" s="6" t="str">
        <f t="shared" si="2"/>
        <v>211</v>
      </c>
      <c r="D69" s="6" t="str">
        <f t="shared" si="3"/>
        <v>MINISTERIO DE SALUD</v>
      </c>
      <c r="E69" s="3">
        <v>627</v>
      </c>
      <c r="F69" s="4" t="s">
        <v>103</v>
      </c>
      <c r="G69" t="s">
        <v>231</v>
      </c>
    </row>
    <row r="70" spans="2:7" x14ac:dyDescent="0.25">
      <c r="B70" s="2" t="s">
        <v>101</v>
      </c>
      <c r="C70" s="6" t="str">
        <f t="shared" si="2"/>
        <v>211</v>
      </c>
      <c r="D70" s="6" t="str">
        <f t="shared" si="3"/>
        <v>MINISTERIO DE SALUD</v>
      </c>
      <c r="E70" s="1">
        <v>630</v>
      </c>
      <c r="F70" s="2" t="s">
        <v>104</v>
      </c>
      <c r="G70" t="s">
        <v>231</v>
      </c>
    </row>
    <row r="71" spans="2:7" x14ac:dyDescent="0.25">
      <c r="B71" s="4" t="s">
        <v>101</v>
      </c>
      <c r="C71" s="6" t="str">
        <f t="shared" si="2"/>
        <v>211</v>
      </c>
      <c r="D71" s="6" t="str">
        <f t="shared" si="3"/>
        <v>MINISTERIO DE SALUD</v>
      </c>
      <c r="E71" s="3">
        <v>631</v>
      </c>
      <c r="F71" s="4" t="s">
        <v>105</v>
      </c>
      <c r="G71" t="s">
        <v>231</v>
      </c>
    </row>
    <row r="72" spans="2:7" x14ac:dyDescent="0.25">
      <c r="B72" s="2" t="s">
        <v>101</v>
      </c>
      <c r="C72" s="6" t="str">
        <f t="shared" si="2"/>
        <v>211</v>
      </c>
      <c r="D72" s="6" t="str">
        <f t="shared" si="3"/>
        <v>MINISTERIO DE SALUD</v>
      </c>
      <c r="E72" s="1">
        <v>632</v>
      </c>
      <c r="F72" s="2" t="s">
        <v>106</v>
      </c>
      <c r="G72" t="s">
        <v>231</v>
      </c>
    </row>
    <row r="73" spans="2:7" x14ac:dyDescent="0.25">
      <c r="B73" s="4" t="s">
        <v>101</v>
      </c>
      <c r="C73" s="6" t="str">
        <f t="shared" si="2"/>
        <v>211</v>
      </c>
      <c r="D73" s="6" t="str">
        <f t="shared" si="3"/>
        <v>MINISTERIO DE SALUD</v>
      </c>
      <c r="E73" s="3">
        <v>633</v>
      </c>
      <c r="F73" s="4" t="s">
        <v>107</v>
      </c>
      <c r="G73" t="s">
        <v>231</v>
      </c>
    </row>
    <row r="74" spans="2:7" x14ac:dyDescent="0.25">
      <c r="B74" s="2" t="s">
        <v>101</v>
      </c>
      <c r="C74" s="6" t="str">
        <f t="shared" si="2"/>
        <v>211</v>
      </c>
      <c r="D74" s="6" t="str">
        <f t="shared" si="3"/>
        <v>MINISTERIO DE SALUD</v>
      </c>
      <c r="E74" s="1">
        <v>635</v>
      </c>
      <c r="F74" s="2" t="s">
        <v>49</v>
      </c>
      <c r="G74" t="s">
        <v>231</v>
      </c>
    </row>
    <row r="75" spans="2:7" x14ac:dyDescent="0.25">
      <c r="B75" s="4" t="s">
        <v>108</v>
      </c>
      <c r="C75" s="6" t="str">
        <f t="shared" si="2"/>
        <v>212</v>
      </c>
      <c r="D75" s="6" t="str">
        <f t="shared" si="3"/>
        <v>MINISTERIO DE TRABAJO Y SEGURIDAD SOCIAL</v>
      </c>
      <c r="E75" s="3">
        <v>729</v>
      </c>
      <c r="F75" s="4" t="s">
        <v>67</v>
      </c>
      <c r="G75" t="s">
        <v>231</v>
      </c>
    </row>
    <row r="76" spans="2:7" x14ac:dyDescent="0.25">
      <c r="B76" s="2" t="s">
        <v>108</v>
      </c>
      <c r="C76" s="6" t="str">
        <f t="shared" si="2"/>
        <v>212</v>
      </c>
      <c r="D76" s="6" t="str">
        <f t="shared" si="3"/>
        <v>MINISTERIO DE TRABAJO Y SEGURIDAD SOCIAL</v>
      </c>
      <c r="E76" s="1">
        <v>731</v>
      </c>
      <c r="F76" s="2" t="s">
        <v>109</v>
      </c>
      <c r="G76" t="s">
        <v>231</v>
      </c>
    </row>
    <row r="77" spans="2:7" x14ac:dyDescent="0.25">
      <c r="B77" s="4" t="s">
        <v>108</v>
      </c>
      <c r="C77" s="6" t="str">
        <f t="shared" si="2"/>
        <v>212</v>
      </c>
      <c r="D77" s="6" t="str">
        <f t="shared" si="3"/>
        <v>MINISTERIO DE TRABAJO Y SEGURIDAD SOCIAL</v>
      </c>
      <c r="E77" s="3">
        <v>732</v>
      </c>
      <c r="F77" s="4" t="s">
        <v>110</v>
      </c>
      <c r="G77" t="s">
        <v>231</v>
      </c>
    </row>
    <row r="78" spans="2:7" x14ac:dyDescent="0.25">
      <c r="B78" s="2" t="s">
        <v>108</v>
      </c>
      <c r="C78" s="6" t="str">
        <f t="shared" si="2"/>
        <v>212</v>
      </c>
      <c r="D78" s="6" t="str">
        <f t="shared" si="3"/>
        <v>MINISTERIO DE TRABAJO Y SEGURIDAD SOCIAL</v>
      </c>
      <c r="E78" s="1">
        <v>733</v>
      </c>
      <c r="F78" s="2" t="s">
        <v>111</v>
      </c>
      <c r="G78" t="s">
        <v>231</v>
      </c>
    </row>
    <row r="79" spans="2:7" x14ac:dyDescent="0.25">
      <c r="B79" s="4" t="s">
        <v>108</v>
      </c>
      <c r="C79" s="6" t="str">
        <f t="shared" si="2"/>
        <v>212</v>
      </c>
      <c r="D79" s="6" t="str">
        <f t="shared" si="3"/>
        <v>MINISTERIO DE TRABAJO Y SEGURIDAD SOCIAL</v>
      </c>
      <c r="E79" s="3">
        <v>734</v>
      </c>
      <c r="F79" s="4" t="s">
        <v>112</v>
      </c>
      <c r="G79" t="s">
        <v>231</v>
      </c>
    </row>
    <row r="80" spans="2:7" x14ac:dyDescent="0.25">
      <c r="B80" s="2" t="s">
        <v>113</v>
      </c>
      <c r="C80" s="6" t="str">
        <f t="shared" si="2"/>
        <v>213</v>
      </c>
      <c r="D80" s="6" t="str">
        <f t="shared" si="3"/>
        <v>MINISTERIO DE CULTURA Y JUVENTUD</v>
      </c>
      <c r="E80" s="1">
        <v>749</v>
      </c>
      <c r="F80" s="2" t="s">
        <v>67</v>
      </c>
      <c r="G80" t="s">
        <v>231</v>
      </c>
    </row>
    <row r="81" spans="2:7" x14ac:dyDescent="0.25">
      <c r="B81" s="4" t="s">
        <v>113</v>
      </c>
      <c r="C81" s="6" t="str">
        <f t="shared" si="2"/>
        <v>213</v>
      </c>
      <c r="D81" s="6" t="str">
        <f t="shared" si="3"/>
        <v>MINISTERIO DE CULTURA Y JUVENTUD</v>
      </c>
      <c r="E81" s="3">
        <v>751</v>
      </c>
      <c r="F81" s="4" t="s">
        <v>114</v>
      </c>
      <c r="G81" t="s">
        <v>231</v>
      </c>
    </row>
    <row r="82" spans="2:7" x14ac:dyDescent="0.25">
      <c r="B82" s="2" t="s">
        <v>113</v>
      </c>
      <c r="C82" s="6" t="str">
        <f t="shared" si="2"/>
        <v>213</v>
      </c>
      <c r="D82" s="6" t="str">
        <f t="shared" si="3"/>
        <v>MINISTERIO DE CULTURA Y JUVENTUD</v>
      </c>
      <c r="E82" s="1">
        <v>753</v>
      </c>
      <c r="F82" s="2" t="s">
        <v>115</v>
      </c>
      <c r="G82" t="s">
        <v>231</v>
      </c>
    </row>
    <row r="83" spans="2:7" x14ac:dyDescent="0.25">
      <c r="B83" s="4" t="s">
        <v>113</v>
      </c>
      <c r="C83" s="6" t="str">
        <f t="shared" si="2"/>
        <v>213</v>
      </c>
      <c r="D83" s="6" t="str">
        <f t="shared" si="3"/>
        <v>MINISTERIO DE CULTURA Y JUVENTUD</v>
      </c>
      <c r="E83" s="3">
        <v>755</v>
      </c>
      <c r="F83" s="4" t="s">
        <v>116</v>
      </c>
      <c r="G83" t="s">
        <v>231</v>
      </c>
    </row>
    <row r="84" spans="2:7" x14ac:dyDescent="0.25">
      <c r="B84" s="2" t="s">
        <v>113</v>
      </c>
      <c r="C84" s="6" t="str">
        <f t="shared" si="2"/>
        <v>213</v>
      </c>
      <c r="D84" s="6" t="str">
        <f t="shared" si="3"/>
        <v>MINISTERIO DE CULTURA Y JUVENTUD</v>
      </c>
      <c r="E84" s="1">
        <v>758</v>
      </c>
      <c r="F84" s="2" t="s">
        <v>117</v>
      </c>
      <c r="G84" t="s">
        <v>231</v>
      </c>
    </row>
    <row r="85" spans="2:7" x14ac:dyDescent="0.25">
      <c r="B85" s="4" t="s">
        <v>118</v>
      </c>
      <c r="C85" s="6" t="str">
        <f t="shared" si="2"/>
        <v>214</v>
      </c>
      <c r="D85" s="6" t="str">
        <f t="shared" si="3"/>
        <v>MINISTERIO DE JUSTICIA Y PAZ</v>
      </c>
      <c r="E85" s="3">
        <v>779</v>
      </c>
      <c r="F85" s="4" t="s">
        <v>45</v>
      </c>
      <c r="G85" t="s">
        <v>231</v>
      </c>
    </row>
    <row r="86" spans="2:7" x14ac:dyDescent="0.25">
      <c r="B86" s="2" t="s">
        <v>118</v>
      </c>
      <c r="C86" s="6" t="str">
        <f t="shared" si="2"/>
        <v>214</v>
      </c>
      <c r="D86" s="6" t="str">
        <f t="shared" si="3"/>
        <v>MINISTERIO DE JUSTICIA Y PAZ</v>
      </c>
      <c r="E86" s="1">
        <v>780</v>
      </c>
      <c r="F86" s="2" t="s">
        <v>119</v>
      </c>
      <c r="G86" t="s">
        <v>231</v>
      </c>
    </row>
    <row r="87" spans="2:7" x14ac:dyDescent="0.25">
      <c r="B87" s="4" t="s">
        <v>118</v>
      </c>
      <c r="C87" s="6" t="str">
        <f t="shared" si="2"/>
        <v>214</v>
      </c>
      <c r="D87" s="6" t="str">
        <f t="shared" si="3"/>
        <v>MINISTERIO DE JUSTICIA Y PAZ</v>
      </c>
      <c r="E87" s="3">
        <v>781</v>
      </c>
      <c r="F87" s="4" t="s">
        <v>120</v>
      </c>
      <c r="G87" t="s">
        <v>231</v>
      </c>
    </row>
    <row r="88" spans="2:7" x14ac:dyDescent="0.25">
      <c r="B88" s="2" t="s">
        <v>118</v>
      </c>
      <c r="C88" s="6" t="str">
        <f t="shared" si="2"/>
        <v>214</v>
      </c>
      <c r="D88" s="6" t="str">
        <f t="shared" si="3"/>
        <v>MINISTERIO DE JUSTICIA Y PAZ</v>
      </c>
      <c r="E88" s="1">
        <v>783</v>
      </c>
      <c r="F88" s="2" t="s">
        <v>121</v>
      </c>
      <c r="G88" t="s">
        <v>231</v>
      </c>
    </row>
    <row r="89" spans="2:7" x14ac:dyDescent="0.25">
      <c r="B89" s="4" t="s">
        <v>118</v>
      </c>
      <c r="C89" s="6" t="str">
        <f t="shared" si="2"/>
        <v>214</v>
      </c>
      <c r="D89" s="6" t="str">
        <f t="shared" si="3"/>
        <v>MINISTERIO DE JUSTICIA Y PAZ</v>
      </c>
      <c r="E89" s="3">
        <v>784</v>
      </c>
      <c r="F89" s="4" t="s">
        <v>122</v>
      </c>
      <c r="G89" t="s">
        <v>231</v>
      </c>
    </row>
    <row r="90" spans="2:7" x14ac:dyDescent="0.25">
      <c r="B90" s="2" t="s">
        <v>118</v>
      </c>
      <c r="C90" s="6" t="str">
        <f t="shared" si="2"/>
        <v>214</v>
      </c>
      <c r="D90" s="6" t="str">
        <f t="shared" si="3"/>
        <v>MINISTERIO DE JUSTICIA Y PAZ</v>
      </c>
      <c r="E90" s="1">
        <v>785</v>
      </c>
      <c r="F90" s="2" t="s">
        <v>123</v>
      </c>
      <c r="G90" t="s">
        <v>231</v>
      </c>
    </row>
    <row r="91" spans="2:7" x14ac:dyDescent="0.25">
      <c r="B91" s="4" t="s">
        <v>124</v>
      </c>
      <c r="C91" s="6" t="str">
        <f t="shared" si="2"/>
        <v>215</v>
      </c>
      <c r="D91" s="6" t="str">
        <f t="shared" si="3"/>
        <v>MINISTERIO DE VIVIENDA Y ASENTAMIENTOS HUMANOS</v>
      </c>
      <c r="E91" s="3">
        <v>811</v>
      </c>
      <c r="F91" s="4" t="s">
        <v>125</v>
      </c>
      <c r="G91" t="s">
        <v>231</v>
      </c>
    </row>
    <row r="92" spans="2:7" x14ac:dyDescent="0.25">
      <c r="B92" s="2" t="s">
        <v>124</v>
      </c>
      <c r="C92" s="6" t="str">
        <f t="shared" si="2"/>
        <v>215</v>
      </c>
      <c r="D92" s="6" t="str">
        <f t="shared" si="3"/>
        <v>MINISTERIO DE VIVIENDA Y ASENTAMIENTOS HUMANOS</v>
      </c>
      <c r="E92" s="1">
        <v>812</v>
      </c>
      <c r="F92" s="2" t="s">
        <v>107</v>
      </c>
      <c r="G92" t="s">
        <v>231</v>
      </c>
    </row>
    <row r="93" spans="2:7" x14ac:dyDescent="0.25">
      <c r="B93" s="4" t="s">
        <v>124</v>
      </c>
      <c r="C93" s="6" t="str">
        <f t="shared" si="2"/>
        <v>215</v>
      </c>
      <c r="D93" s="6" t="str">
        <f t="shared" si="3"/>
        <v>MINISTERIO DE VIVIENDA Y ASENTAMIENTOS HUMANOS</v>
      </c>
      <c r="E93" s="3">
        <v>814</v>
      </c>
      <c r="F93" s="4" t="s">
        <v>67</v>
      </c>
      <c r="G93" t="s">
        <v>231</v>
      </c>
    </row>
    <row r="94" spans="2:7" x14ac:dyDescent="0.25">
      <c r="B94" s="2" t="s">
        <v>124</v>
      </c>
      <c r="C94" s="6" t="str">
        <f t="shared" si="2"/>
        <v>215</v>
      </c>
      <c r="D94" s="6" t="str">
        <f t="shared" si="3"/>
        <v>MINISTERIO DE VIVIENDA Y ASENTAMIENTOS HUMANOS</v>
      </c>
      <c r="E94" s="1">
        <v>815</v>
      </c>
      <c r="F94" s="2" t="s">
        <v>126</v>
      </c>
      <c r="G94" t="s">
        <v>231</v>
      </c>
    </row>
    <row r="95" spans="2:7" x14ac:dyDescent="0.25">
      <c r="B95" s="4" t="s">
        <v>127</v>
      </c>
      <c r="C95" s="6" t="str">
        <f t="shared" si="2"/>
        <v>216</v>
      </c>
      <c r="D95" s="6" t="str">
        <f t="shared" si="3"/>
        <v>MINISTERIO COMERCIO EXTERIOR</v>
      </c>
      <c r="E95" s="3">
        <v>792</v>
      </c>
      <c r="F95" s="4" t="s">
        <v>67</v>
      </c>
      <c r="G95" t="s">
        <v>231</v>
      </c>
    </row>
    <row r="96" spans="2:7" x14ac:dyDescent="0.25">
      <c r="B96" s="2" t="s">
        <v>127</v>
      </c>
      <c r="C96" s="6" t="str">
        <f t="shared" si="2"/>
        <v>216</v>
      </c>
      <c r="D96" s="6" t="str">
        <f t="shared" si="3"/>
        <v>MINISTERIO COMERCIO EXTERIOR</v>
      </c>
      <c r="E96" s="1">
        <v>796</v>
      </c>
      <c r="F96" s="2" t="s">
        <v>128</v>
      </c>
      <c r="G96" t="s">
        <v>231</v>
      </c>
    </row>
    <row r="97" spans="2:7" x14ac:dyDescent="0.25">
      <c r="B97" s="4" t="s">
        <v>129</v>
      </c>
      <c r="C97" s="6" t="str">
        <f t="shared" si="2"/>
        <v>217</v>
      </c>
      <c r="D97" s="6" t="str">
        <f t="shared" si="3"/>
        <v>MINISTERIO DE PLANIFICACIÓN NACIONAL Y POLÍTICA ECONÓMICA</v>
      </c>
      <c r="E97" s="3">
        <v>863</v>
      </c>
      <c r="F97" s="4" t="s">
        <v>67</v>
      </c>
      <c r="G97" t="s">
        <v>231</v>
      </c>
    </row>
    <row r="98" spans="2:7" x14ac:dyDescent="0.25">
      <c r="B98" s="2" t="s">
        <v>129</v>
      </c>
      <c r="C98" s="6" t="str">
        <f t="shared" si="2"/>
        <v>217</v>
      </c>
      <c r="D98" s="6" t="str">
        <f t="shared" si="3"/>
        <v>MINISTERIO DE PLANIFICACIÓN NACIONAL Y POLÍTICA ECONÓMICA</v>
      </c>
      <c r="E98" s="1">
        <v>865</v>
      </c>
      <c r="F98" s="2" t="s">
        <v>130</v>
      </c>
      <c r="G98" t="s">
        <v>231</v>
      </c>
    </row>
    <row r="99" spans="2:7" x14ac:dyDescent="0.25">
      <c r="B99" s="4" t="s">
        <v>129</v>
      </c>
      <c r="C99" s="6" t="str">
        <f t="shared" si="2"/>
        <v>217</v>
      </c>
      <c r="D99" s="6" t="str">
        <f t="shared" si="3"/>
        <v>MINISTERIO DE PLANIFICACIÓN NACIONAL Y POLÍTICA ECONÓMICA</v>
      </c>
      <c r="E99" s="3">
        <v>866</v>
      </c>
      <c r="F99" s="4" t="s">
        <v>131</v>
      </c>
      <c r="G99" t="s">
        <v>231</v>
      </c>
    </row>
    <row r="100" spans="2:7" x14ac:dyDescent="0.25">
      <c r="B100" s="2" t="s">
        <v>129</v>
      </c>
      <c r="C100" s="6" t="str">
        <f t="shared" si="2"/>
        <v>217</v>
      </c>
      <c r="D100" s="6" t="str">
        <f t="shared" si="3"/>
        <v>MINISTERIO DE PLANIFICACIÓN NACIONAL Y POLÍTICA ECONÓMICA</v>
      </c>
      <c r="E100" s="1">
        <v>870</v>
      </c>
      <c r="F100" s="2" t="s">
        <v>132</v>
      </c>
      <c r="G100" t="s">
        <v>231</v>
      </c>
    </row>
    <row r="101" spans="2:7" x14ac:dyDescent="0.25">
      <c r="B101" s="4" t="s">
        <v>129</v>
      </c>
      <c r="C101" s="6" t="str">
        <f t="shared" si="2"/>
        <v>217</v>
      </c>
      <c r="D101" s="6" t="str">
        <f t="shared" si="3"/>
        <v>MINISTERIO DE PLANIFICACIÓN NACIONAL Y POLÍTICA ECONÓMICA</v>
      </c>
      <c r="E101" s="3">
        <v>874</v>
      </c>
      <c r="F101" s="4" t="s">
        <v>133</v>
      </c>
      <c r="G101" t="s">
        <v>231</v>
      </c>
    </row>
    <row r="102" spans="2:7" x14ac:dyDescent="0.25">
      <c r="B102" s="2" t="s">
        <v>134</v>
      </c>
      <c r="C102" s="6" t="str">
        <f t="shared" si="2"/>
        <v>218</v>
      </c>
      <c r="D102" s="6" t="str">
        <f t="shared" si="3"/>
        <v>MINISTERIO DE CIENCIA, TECNOLOGÍA Y TELECOMUNICACIONES</v>
      </c>
      <c r="E102" s="1">
        <v>893</v>
      </c>
      <c r="F102" s="2" t="s">
        <v>135</v>
      </c>
      <c r="G102" t="s">
        <v>231</v>
      </c>
    </row>
    <row r="103" spans="2:7" x14ac:dyDescent="0.25">
      <c r="B103" s="4" t="s">
        <v>134</v>
      </c>
      <c r="C103" s="6" t="str">
        <f t="shared" si="2"/>
        <v>218</v>
      </c>
      <c r="D103" s="6" t="str">
        <f t="shared" si="3"/>
        <v>MINISTERIO DE CIENCIA, TECNOLOGÍA Y TELECOMUNICACIONES</v>
      </c>
      <c r="E103" s="3">
        <v>894</v>
      </c>
      <c r="F103" s="4" t="s">
        <v>136</v>
      </c>
      <c r="G103" t="s">
        <v>231</v>
      </c>
    </row>
    <row r="104" spans="2:7" x14ac:dyDescent="0.25">
      <c r="B104" s="2" t="s">
        <v>134</v>
      </c>
      <c r="C104" s="6" t="str">
        <f t="shared" si="2"/>
        <v>218</v>
      </c>
      <c r="D104" s="6" t="str">
        <f t="shared" si="3"/>
        <v>MINISTERIO DE CIENCIA, TECNOLOGÍA Y TELECOMUNICACIONES</v>
      </c>
      <c r="E104" s="1">
        <v>899</v>
      </c>
      <c r="F104" s="2" t="s">
        <v>137</v>
      </c>
      <c r="G104" t="s">
        <v>231</v>
      </c>
    </row>
    <row r="105" spans="2:7" x14ac:dyDescent="0.25">
      <c r="B105" s="4" t="s">
        <v>138</v>
      </c>
      <c r="C105" s="6" t="str">
        <f t="shared" si="2"/>
        <v>219</v>
      </c>
      <c r="D105" s="6" t="str">
        <f t="shared" si="3"/>
        <v>MINISTERIO DE AMBIENTE Y ENERGÍA</v>
      </c>
      <c r="E105" s="3">
        <v>879</v>
      </c>
      <c r="F105" s="4" t="s">
        <v>67</v>
      </c>
      <c r="G105" t="s">
        <v>231</v>
      </c>
    </row>
    <row r="106" spans="2:7" x14ac:dyDescent="0.25">
      <c r="B106" s="2" t="s">
        <v>138</v>
      </c>
      <c r="C106" s="6" t="str">
        <f t="shared" si="2"/>
        <v>219</v>
      </c>
      <c r="D106" s="6" t="str">
        <f t="shared" si="3"/>
        <v>MINISTERIO DE AMBIENTE Y ENERGÍA</v>
      </c>
      <c r="E106" s="1">
        <v>883</v>
      </c>
      <c r="F106" s="2" t="s">
        <v>139</v>
      </c>
      <c r="G106" t="s">
        <v>231</v>
      </c>
    </row>
    <row r="107" spans="2:7" x14ac:dyDescent="0.25">
      <c r="B107" s="4" t="s">
        <v>138</v>
      </c>
      <c r="C107" s="6" t="str">
        <f t="shared" si="2"/>
        <v>219</v>
      </c>
      <c r="D107" s="6" t="str">
        <f t="shared" si="3"/>
        <v>MINISTERIO DE AMBIENTE Y ENERGÍA</v>
      </c>
      <c r="E107" s="3">
        <v>887</v>
      </c>
      <c r="F107" s="4" t="s">
        <v>140</v>
      </c>
      <c r="G107" t="s">
        <v>231</v>
      </c>
    </row>
    <row r="108" spans="2:7" x14ac:dyDescent="0.25">
      <c r="B108" s="2" t="s">
        <v>138</v>
      </c>
      <c r="C108" s="6" t="str">
        <f t="shared" si="2"/>
        <v>219</v>
      </c>
      <c r="D108" s="6" t="str">
        <f t="shared" si="3"/>
        <v>MINISTERIO DE AMBIENTE Y ENERGÍA</v>
      </c>
      <c r="E108" s="1">
        <v>888</v>
      </c>
      <c r="F108" s="2" t="s">
        <v>141</v>
      </c>
      <c r="G108" t="s">
        <v>231</v>
      </c>
    </row>
    <row r="109" spans="2:7" x14ac:dyDescent="0.25">
      <c r="B109" s="4" t="s">
        <v>138</v>
      </c>
      <c r="C109" s="6" t="str">
        <f t="shared" si="2"/>
        <v>219</v>
      </c>
      <c r="D109" s="6" t="str">
        <f t="shared" si="3"/>
        <v>MINISTERIO DE AMBIENTE Y ENERGÍA</v>
      </c>
      <c r="E109" s="3">
        <v>889</v>
      </c>
      <c r="F109" s="4" t="s">
        <v>142</v>
      </c>
      <c r="G109" t="s">
        <v>231</v>
      </c>
    </row>
    <row r="110" spans="2:7" x14ac:dyDescent="0.25">
      <c r="B110" s="2" t="s">
        <v>138</v>
      </c>
      <c r="C110" s="6" t="str">
        <f t="shared" si="2"/>
        <v>219</v>
      </c>
      <c r="D110" s="6" t="str">
        <f t="shared" si="3"/>
        <v>MINISTERIO DE AMBIENTE Y ENERGÍA</v>
      </c>
      <c r="E110" s="1">
        <v>890</v>
      </c>
      <c r="F110" s="2" t="s">
        <v>143</v>
      </c>
      <c r="G110" t="s">
        <v>231</v>
      </c>
    </row>
    <row r="111" spans="2:7" x14ac:dyDescent="0.25">
      <c r="B111" s="4" t="s">
        <v>138</v>
      </c>
      <c r="C111" s="6" t="str">
        <f t="shared" si="2"/>
        <v>219</v>
      </c>
      <c r="D111" s="6" t="str">
        <f t="shared" si="3"/>
        <v>MINISTERIO DE AMBIENTE Y ENERGÍA</v>
      </c>
      <c r="E111" s="3">
        <v>897</v>
      </c>
      <c r="F111" s="4" t="s">
        <v>144</v>
      </c>
      <c r="G111" t="s">
        <v>231</v>
      </c>
    </row>
    <row r="112" spans="2:7" x14ac:dyDescent="0.25">
      <c r="B112" s="2" t="s">
        <v>138</v>
      </c>
      <c r="C112" s="6" t="str">
        <f t="shared" si="2"/>
        <v>219</v>
      </c>
      <c r="D112" s="6" t="str">
        <f t="shared" si="3"/>
        <v>MINISTERIO DE AMBIENTE Y ENERGÍA</v>
      </c>
      <c r="E112" s="1">
        <v>898</v>
      </c>
      <c r="F112" s="2" t="s">
        <v>145</v>
      </c>
      <c r="G112" t="s">
        <v>231</v>
      </c>
    </row>
    <row r="113" spans="2:7" x14ac:dyDescent="0.25">
      <c r="B113" s="4" t="s">
        <v>146</v>
      </c>
      <c r="C113" s="6" t="str">
        <f t="shared" si="2"/>
        <v>230</v>
      </c>
      <c r="D113" s="6" t="str">
        <f t="shared" si="3"/>
        <v>SERVICIO DE LA DEUDA PÚBLICA</v>
      </c>
      <c r="E113" s="3">
        <v>825</v>
      </c>
      <c r="F113" s="4" t="s">
        <v>147</v>
      </c>
      <c r="G113" t="s">
        <v>231</v>
      </c>
    </row>
    <row r="114" spans="2:7" x14ac:dyDescent="0.25">
      <c r="B114" s="2" t="s">
        <v>148</v>
      </c>
      <c r="C114" s="6" t="str">
        <f t="shared" si="2"/>
        <v>231</v>
      </c>
      <c r="D114" s="6" t="str">
        <f t="shared" si="3"/>
        <v>REGÍMENES DE PENSIONES</v>
      </c>
      <c r="E114" s="1">
        <v>743</v>
      </c>
      <c r="F114" s="2" t="s">
        <v>23</v>
      </c>
      <c r="G114" t="s">
        <v>231</v>
      </c>
    </row>
    <row r="115" spans="2:7" x14ac:dyDescent="0.25">
      <c r="B115" s="4" t="s">
        <v>149</v>
      </c>
      <c r="C115" s="6" t="str">
        <f t="shared" si="2"/>
        <v>232</v>
      </c>
      <c r="D115" s="6" t="str">
        <f t="shared" si="3"/>
        <v>OBRAS ESPECÍFICAS</v>
      </c>
      <c r="E115" s="3">
        <v>900</v>
      </c>
      <c r="F115" s="4" t="s">
        <v>150</v>
      </c>
      <c r="G115" t="s">
        <v>231</v>
      </c>
    </row>
    <row r="116" spans="2:7" x14ac:dyDescent="0.25">
      <c r="B116" s="2" t="s">
        <v>149</v>
      </c>
      <c r="C116" s="6" t="str">
        <f t="shared" si="2"/>
        <v>232</v>
      </c>
      <c r="D116" s="6" t="str">
        <f t="shared" si="3"/>
        <v>OBRAS ESPECÍFICAS</v>
      </c>
      <c r="E116" s="1">
        <v>901</v>
      </c>
      <c r="F116" s="2" t="s">
        <v>151</v>
      </c>
      <c r="G116" t="s">
        <v>231</v>
      </c>
    </row>
    <row r="117" spans="2:7" x14ac:dyDescent="0.25">
      <c r="B117" s="4" t="s">
        <v>149</v>
      </c>
      <c r="C117" s="6" t="str">
        <f t="shared" si="2"/>
        <v>232</v>
      </c>
      <c r="D117" s="6" t="str">
        <f t="shared" si="3"/>
        <v>OBRAS ESPECÍFICAS</v>
      </c>
      <c r="E117" s="3">
        <v>902</v>
      </c>
      <c r="F117" s="4" t="s">
        <v>152</v>
      </c>
      <c r="G117" t="s">
        <v>231</v>
      </c>
    </row>
    <row r="118" spans="2:7" x14ac:dyDescent="0.25">
      <c r="B118" s="2" t="s">
        <v>149</v>
      </c>
      <c r="C118" s="6" t="str">
        <f t="shared" si="2"/>
        <v>232</v>
      </c>
      <c r="D118" s="6" t="str">
        <f t="shared" si="3"/>
        <v>OBRAS ESPECÍFICAS</v>
      </c>
      <c r="E118" s="1">
        <v>903</v>
      </c>
      <c r="F118" s="2" t="s">
        <v>153</v>
      </c>
      <c r="G118" t="s">
        <v>231</v>
      </c>
    </row>
    <row r="119" spans="2:7" x14ac:dyDescent="0.25">
      <c r="B119" s="4" t="s">
        <v>149</v>
      </c>
      <c r="C119" s="6" t="str">
        <f t="shared" si="2"/>
        <v>232</v>
      </c>
      <c r="D119" s="6" t="str">
        <f t="shared" si="3"/>
        <v>OBRAS ESPECÍFICAS</v>
      </c>
      <c r="E119" s="3">
        <v>904</v>
      </c>
      <c r="F119" s="4" t="s">
        <v>154</v>
      </c>
      <c r="G119" t="s">
        <v>231</v>
      </c>
    </row>
    <row r="120" spans="2:7" x14ac:dyDescent="0.25">
      <c r="B120" s="2" t="s">
        <v>149</v>
      </c>
      <c r="C120" s="6" t="str">
        <f t="shared" si="2"/>
        <v>232</v>
      </c>
      <c r="D120" s="6" t="str">
        <f t="shared" si="3"/>
        <v>OBRAS ESPECÍFICAS</v>
      </c>
      <c r="E120" s="1">
        <v>905</v>
      </c>
      <c r="F120" s="2" t="s">
        <v>155</v>
      </c>
      <c r="G120" t="s">
        <v>231</v>
      </c>
    </row>
    <row r="121" spans="2:7" x14ac:dyDescent="0.25">
      <c r="B121" s="4" t="s">
        <v>149</v>
      </c>
      <c r="C121" s="6" t="str">
        <f t="shared" si="2"/>
        <v>232</v>
      </c>
      <c r="D121" s="6" t="str">
        <f t="shared" si="3"/>
        <v>OBRAS ESPECÍFICAS</v>
      </c>
      <c r="E121" s="3">
        <v>906</v>
      </c>
      <c r="F121" s="4" t="s">
        <v>156</v>
      </c>
      <c r="G121" t="s">
        <v>231</v>
      </c>
    </row>
    <row r="122" spans="2:7" x14ac:dyDescent="0.25">
      <c r="B122" s="2" t="s">
        <v>157</v>
      </c>
      <c r="C122" s="6" t="str">
        <f t="shared" si="2"/>
        <v>301</v>
      </c>
      <c r="D122" s="6" t="str">
        <f t="shared" si="3"/>
        <v>PODER JUDICIAL</v>
      </c>
      <c r="E122" s="1">
        <v>802</v>
      </c>
      <c r="F122" s="2" t="s">
        <v>25</v>
      </c>
      <c r="G122" t="s">
        <v>231</v>
      </c>
    </row>
    <row r="123" spans="2:7" x14ac:dyDescent="0.25">
      <c r="B123" s="4" t="s">
        <v>157</v>
      </c>
      <c r="C123" s="6" t="str">
        <f t="shared" si="2"/>
        <v>301</v>
      </c>
      <c r="D123" s="6" t="str">
        <f t="shared" si="3"/>
        <v>PODER JUDICIAL</v>
      </c>
      <c r="E123" s="3">
        <v>926</v>
      </c>
      <c r="F123" s="4" t="s">
        <v>158</v>
      </c>
      <c r="G123" t="s">
        <v>231</v>
      </c>
    </row>
    <row r="124" spans="2:7" x14ac:dyDescent="0.25">
      <c r="B124" s="2" t="s">
        <v>157</v>
      </c>
      <c r="C124" s="6" t="str">
        <f t="shared" si="2"/>
        <v>301</v>
      </c>
      <c r="D124" s="6" t="str">
        <f t="shared" si="3"/>
        <v>PODER JUDICIAL</v>
      </c>
      <c r="E124" s="1">
        <v>927</v>
      </c>
      <c r="F124" s="2" t="s">
        <v>159</v>
      </c>
      <c r="G124" t="s">
        <v>231</v>
      </c>
    </row>
    <row r="125" spans="2:7" x14ac:dyDescent="0.25">
      <c r="B125" s="4" t="s">
        <v>157</v>
      </c>
      <c r="C125" s="6" t="str">
        <f t="shared" si="2"/>
        <v>301</v>
      </c>
      <c r="D125" s="6" t="str">
        <f t="shared" si="3"/>
        <v>PODER JUDICIAL</v>
      </c>
      <c r="E125" s="3">
        <v>928</v>
      </c>
      <c r="F125" s="4" t="s">
        <v>160</v>
      </c>
      <c r="G125" t="s">
        <v>231</v>
      </c>
    </row>
    <row r="126" spans="2:7" x14ac:dyDescent="0.25">
      <c r="B126" s="2" t="s">
        <v>157</v>
      </c>
      <c r="C126" s="6" t="str">
        <f t="shared" si="2"/>
        <v>301</v>
      </c>
      <c r="D126" s="6" t="str">
        <f t="shared" si="3"/>
        <v>PODER JUDICIAL</v>
      </c>
      <c r="E126" s="1">
        <v>929</v>
      </c>
      <c r="F126" s="2" t="s">
        <v>161</v>
      </c>
      <c r="G126" t="s">
        <v>231</v>
      </c>
    </row>
    <row r="127" spans="2:7" x14ac:dyDescent="0.25">
      <c r="B127" s="4" t="s">
        <v>157</v>
      </c>
      <c r="C127" s="6" t="str">
        <f t="shared" si="2"/>
        <v>301</v>
      </c>
      <c r="D127" s="6" t="str">
        <f t="shared" si="3"/>
        <v>PODER JUDICIAL</v>
      </c>
      <c r="E127" s="3">
        <v>930</v>
      </c>
      <c r="F127" s="4" t="s">
        <v>162</v>
      </c>
      <c r="G127" t="s">
        <v>231</v>
      </c>
    </row>
    <row r="128" spans="2:7" x14ac:dyDescent="0.25">
      <c r="B128" s="2" t="s">
        <v>157</v>
      </c>
      <c r="C128" s="6" t="str">
        <f t="shared" si="2"/>
        <v>301</v>
      </c>
      <c r="D128" s="6" t="str">
        <f t="shared" si="3"/>
        <v>PODER JUDICIAL</v>
      </c>
      <c r="E128" s="1">
        <v>931</v>
      </c>
      <c r="F128" s="2" t="s">
        <v>163</v>
      </c>
      <c r="G128" t="s">
        <v>231</v>
      </c>
    </row>
    <row r="129" spans="2:7" x14ac:dyDescent="0.25">
      <c r="B129" s="4" t="s">
        <v>157</v>
      </c>
      <c r="C129" s="6" t="str">
        <f t="shared" si="2"/>
        <v>301</v>
      </c>
      <c r="D129" s="6" t="str">
        <f t="shared" si="3"/>
        <v>PODER JUDICIAL</v>
      </c>
      <c r="E129" s="3">
        <v>932</v>
      </c>
      <c r="F129" s="4" t="s">
        <v>164</v>
      </c>
      <c r="G129" t="s">
        <v>231</v>
      </c>
    </row>
    <row r="130" spans="2:7" x14ac:dyDescent="0.25">
      <c r="B130" s="2" t="s">
        <v>157</v>
      </c>
      <c r="C130" s="6" t="str">
        <f t="shared" si="2"/>
        <v>301</v>
      </c>
      <c r="D130" s="6" t="str">
        <f t="shared" si="3"/>
        <v>PODER JUDICIAL</v>
      </c>
      <c r="E130" s="1">
        <v>942</v>
      </c>
      <c r="F130" s="2" t="s">
        <v>165</v>
      </c>
      <c r="G130" t="s">
        <v>231</v>
      </c>
    </row>
    <row r="131" spans="2:7" x14ac:dyDescent="0.25">
      <c r="B131" s="4" t="s">
        <v>157</v>
      </c>
      <c r="C131" s="6" t="str">
        <f t="shared" ref="C131:C133" si="4">MID(B131,9,3)</f>
        <v>301</v>
      </c>
      <c r="D131" s="6" t="str">
        <f t="shared" ref="D131:D133" si="5">TRIM(MID(B131,12,LEN(B131)))</f>
        <v>PODER JUDICIAL</v>
      </c>
      <c r="E131" s="3">
        <v>943</v>
      </c>
      <c r="F131" s="4" t="s">
        <v>166</v>
      </c>
      <c r="G131" t="s">
        <v>231</v>
      </c>
    </row>
    <row r="132" spans="2:7" x14ac:dyDescent="0.25">
      <c r="B132" s="2" t="s">
        <v>157</v>
      </c>
      <c r="C132" s="6" t="str">
        <f t="shared" si="4"/>
        <v>301</v>
      </c>
      <c r="D132" s="6" t="str">
        <f t="shared" si="5"/>
        <v>PODER JUDICIAL</v>
      </c>
      <c r="E132" s="1">
        <v>950</v>
      </c>
      <c r="F132" s="2" t="s">
        <v>167</v>
      </c>
      <c r="G132" t="s">
        <v>231</v>
      </c>
    </row>
    <row r="133" spans="2:7" x14ac:dyDescent="0.25">
      <c r="B133" s="4" t="s">
        <v>168</v>
      </c>
      <c r="C133" s="6" t="str">
        <f t="shared" si="4"/>
        <v>401</v>
      </c>
      <c r="D133" s="6" t="str">
        <f t="shared" si="5"/>
        <v>TRIBUNAL SUPREMO DE ELECCIONES</v>
      </c>
      <c r="E133" s="3">
        <v>850</v>
      </c>
      <c r="F133" s="4" t="s">
        <v>26</v>
      </c>
      <c r="G133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J45"/>
  <sheetViews>
    <sheetView workbookViewId="0">
      <selection activeCell="D2" sqref="D2:J2"/>
    </sheetView>
  </sheetViews>
  <sheetFormatPr baseColWidth="10" defaultRowHeight="15" x14ac:dyDescent="0.25"/>
  <cols>
    <col min="3" max="3" width="57.7109375" bestFit="1" customWidth="1"/>
  </cols>
  <sheetData>
    <row r="2" spans="2:10" x14ac:dyDescent="0.25">
      <c r="B2" s="5" t="s">
        <v>27</v>
      </c>
      <c r="C2" s="5" t="s">
        <v>171</v>
      </c>
      <c r="D2" s="5" t="s">
        <v>27</v>
      </c>
      <c r="E2" s="5" t="s">
        <v>169</v>
      </c>
      <c r="F2" s="5" t="s">
        <v>28</v>
      </c>
      <c r="G2" s="5" t="s">
        <v>170</v>
      </c>
      <c r="H2" s="5" t="s">
        <v>227</v>
      </c>
      <c r="I2" s="5" t="s">
        <v>228</v>
      </c>
      <c r="J2" s="7" t="s">
        <v>229</v>
      </c>
    </row>
    <row r="3" spans="2:10" x14ac:dyDescent="0.25">
      <c r="B3" s="2" t="s">
        <v>36</v>
      </c>
      <c r="C3" s="2" t="s">
        <v>172</v>
      </c>
      <c r="D3" s="6" t="str">
        <f>MID(B3,9,3)</f>
        <v>201</v>
      </c>
      <c r="E3" s="6" t="str">
        <f>TRIM(MID(B3,12,LEN(C3)))</f>
        <v>PRESIDENCIA DE LA REPÚBLICA</v>
      </c>
      <c r="F3" s="6">
        <f>VALUE(MID(C3,11,-11+FIND(" ",C3,11)))</f>
        <v>24</v>
      </c>
      <c r="G3" s="6" t="str">
        <f>TRIM(MID(C3,FIND(" ",C3,11),LEN(C3)))</f>
        <v>ADMINISTRACIÓN DE RECURSOS HUMANOS</v>
      </c>
      <c r="H3" s="1">
        <v>1</v>
      </c>
      <c r="I3" s="2" t="s">
        <v>173</v>
      </c>
      <c r="J3" t="s">
        <v>230</v>
      </c>
    </row>
    <row r="4" spans="2:10" x14ac:dyDescent="0.25">
      <c r="B4" s="4" t="s">
        <v>36</v>
      </c>
      <c r="C4" s="4" t="s">
        <v>172</v>
      </c>
      <c r="D4" s="6" t="str">
        <f t="shared" ref="D4:D45" si="0">MID(B4,9,3)</f>
        <v>201</v>
      </c>
      <c r="E4" s="6" t="str">
        <f t="shared" ref="E4:E45" si="1">TRIM(MID(B4,12,LEN(C4)))</f>
        <v>PRESIDENCIA DE LA REPÚBLICA</v>
      </c>
      <c r="F4" s="6">
        <f t="shared" ref="F4:F45" si="2">VALUE(MID(C4,11,-11+FIND(" ",C4,11)))</f>
        <v>24</v>
      </c>
      <c r="G4" s="6" t="str">
        <f t="shared" ref="G4:G45" si="3">TRIM(MID(C4,FIND(" ",C4,11),LEN(C4)))</f>
        <v>ADMINISTRACIÓN DE RECURSOS HUMANOS</v>
      </c>
      <c r="H4" s="3">
        <v>2</v>
      </c>
      <c r="I4" s="4" t="s">
        <v>174</v>
      </c>
      <c r="J4" t="s">
        <v>230</v>
      </c>
    </row>
    <row r="5" spans="2:10" x14ac:dyDescent="0.25">
      <c r="B5" s="2" t="s">
        <v>44</v>
      </c>
      <c r="C5" s="2" t="s">
        <v>175</v>
      </c>
      <c r="D5" s="6" t="str">
        <f t="shared" si="0"/>
        <v>203</v>
      </c>
      <c r="E5" s="6" t="str">
        <f t="shared" si="1"/>
        <v>MINISTERIO DE GOBERNACIÓN Y POLICÍA</v>
      </c>
      <c r="F5" s="6">
        <f t="shared" si="2"/>
        <v>54</v>
      </c>
      <c r="G5" s="6" t="str">
        <f t="shared" si="3"/>
        <v>PARTIDAS NO ASIGNABLES A PROGRAMAS</v>
      </c>
      <c r="H5" s="1">
        <v>1</v>
      </c>
      <c r="I5" s="2" t="s">
        <v>176</v>
      </c>
      <c r="J5" t="s">
        <v>230</v>
      </c>
    </row>
    <row r="6" spans="2:10" x14ac:dyDescent="0.25">
      <c r="B6" s="4" t="s">
        <v>44</v>
      </c>
      <c r="C6" s="4" t="s">
        <v>175</v>
      </c>
      <c r="D6" s="6" t="str">
        <f t="shared" si="0"/>
        <v>203</v>
      </c>
      <c r="E6" s="6" t="str">
        <f t="shared" si="1"/>
        <v>MINISTERIO DE GOBERNACIÓN Y POLICÍA</v>
      </c>
      <c r="F6" s="6">
        <f t="shared" si="2"/>
        <v>54</v>
      </c>
      <c r="G6" s="6" t="str">
        <f t="shared" si="3"/>
        <v>PARTIDAS NO ASIGNABLES A PROGRAMAS</v>
      </c>
      <c r="H6" s="3">
        <v>3</v>
      </c>
      <c r="I6" s="4" t="s">
        <v>177</v>
      </c>
      <c r="J6" t="s">
        <v>230</v>
      </c>
    </row>
    <row r="7" spans="2:10" x14ac:dyDescent="0.25">
      <c r="B7" s="2" t="s">
        <v>56</v>
      </c>
      <c r="C7" s="2" t="s">
        <v>178</v>
      </c>
      <c r="D7" s="6" t="str">
        <f t="shared" si="0"/>
        <v>205</v>
      </c>
      <c r="E7" s="6" t="str">
        <f t="shared" si="1"/>
        <v>MINISTERIO DE SEGURIDAD PÚBLICA</v>
      </c>
      <c r="F7" s="6">
        <f t="shared" si="2"/>
        <v>90</v>
      </c>
      <c r="G7" s="6" t="str">
        <f t="shared" si="3"/>
        <v>GESTIÓN OPERATIVA DE LOS CUERPOS POLICIALES</v>
      </c>
      <c r="H7" s="1">
        <v>1</v>
      </c>
      <c r="I7" s="2" t="s">
        <v>179</v>
      </c>
      <c r="J7" t="s">
        <v>230</v>
      </c>
    </row>
    <row r="8" spans="2:10" x14ac:dyDescent="0.25">
      <c r="B8" s="4" t="s">
        <v>56</v>
      </c>
      <c r="C8" s="4" t="s">
        <v>178</v>
      </c>
      <c r="D8" s="6" t="str">
        <f t="shared" si="0"/>
        <v>205</v>
      </c>
      <c r="E8" s="6" t="str">
        <f t="shared" si="1"/>
        <v>MINISTERIO DE SEGURIDAD PÚBLICA</v>
      </c>
      <c r="F8" s="6">
        <f t="shared" si="2"/>
        <v>90</v>
      </c>
      <c r="G8" s="6" t="str">
        <f t="shared" si="3"/>
        <v>GESTIÓN OPERATIVA DE LOS CUERPOS POLICIALES</v>
      </c>
      <c r="H8" s="3">
        <v>2</v>
      </c>
      <c r="I8" s="4" t="s">
        <v>180</v>
      </c>
      <c r="J8" t="s">
        <v>230</v>
      </c>
    </row>
    <row r="9" spans="2:10" x14ac:dyDescent="0.25">
      <c r="B9" s="2" t="s">
        <v>56</v>
      </c>
      <c r="C9" s="2" t="s">
        <v>178</v>
      </c>
      <c r="D9" s="6" t="str">
        <f t="shared" si="0"/>
        <v>205</v>
      </c>
      <c r="E9" s="6" t="str">
        <f t="shared" si="1"/>
        <v>MINISTERIO DE SEGURIDAD PÚBLICA</v>
      </c>
      <c r="F9" s="6">
        <f t="shared" si="2"/>
        <v>90</v>
      </c>
      <c r="G9" s="6" t="str">
        <f t="shared" si="3"/>
        <v>GESTIÓN OPERATIVA DE LOS CUERPOS POLICIALES</v>
      </c>
      <c r="H9" s="1">
        <v>3</v>
      </c>
      <c r="I9" s="2" t="s">
        <v>181</v>
      </c>
      <c r="J9" t="s">
        <v>230</v>
      </c>
    </row>
    <row r="10" spans="2:10" x14ac:dyDescent="0.25">
      <c r="B10" s="4" t="s">
        <v>56</v>
      </c>
      <c r="C10" s="4" t="s">
        <v>178</v>
      </c>
      <c r="D10" s="6" t="str">
        <f t="shared" si="0"/>
        <v>205</v>
      </c>
      <c r="E10" s="6" t="str">
        <f t="shared" si="1"/>
        <v>MINISTERIO DE SEGURIDAD PÚBLICA</v>
      </c>
      <c r="F10" s="6">
        <f t="shared" si="2"/>
        <v>90</v>
      </c>
      <c r="G10" s="6" t="str">
        <f t="shared" si="3"/>
        <v>GESTIÓN OPERATIVA DE LOS CUERPOS POLICIALES</v>
      </c>
      <c r="H10" s="3">
        <v>4</v>
      </c>
      <c r="I10" s="4" t="s">
        <v>182</v>
      </c>
      <c r="J10" t="s">
        <v>230</v>
      </c>
    </row>
    <row r="11" spans="2:10" x14ac:dyDescent="0.25">
      <c r="B11" s="2" t="s">
        <v>56</v>
      </c>
      <c r="C11" s="2" t="s">
        <v>178</v>
      </c>
      <c r="D11" s="6" t="str">
        <f t="shared" si="0"/>
        <v>205</v>
      </c>
      <c r="E11" s="6" t="str">
        <f t="shared" si="1"/>
        <v>MINISTERIO DE SEGURIDAD PÚBLICA</v>
      </c>
      <c r="F11" s="6">
        <f t="shared" si="2"/>
        <v>90</v>
      </c>
      <c r="G11" s="6" t="str">
        <f t="shared" si="3"/>
        <v>GESTIÓN OPERATIVA DE LOS CUERPOS POLICIALES</v>
      </c>
      <c r="H11" s="1">
        <v>5</v>
      </c>
      <c r="I11" s="2" t="s">
        <v>183</v>
      </c>
      <c r="J11" t="s">
        <v>230</v>
      </c>
    </row>
    <row r="12" spans="2:10" x14ac:dyDescent="0.25">
      <c r="B12" s="4" t="s">
        <v>56</v>
      </c>
      <c r="C12" s="4" t="s">
        <v>178</v>
      </c>
      <c r="D12" s="6" t="str">
        <f t="shared" si="0"/>
        <v>205</v>
      </c>
      <c r="E12" s="6" t="str">
        <f t="shared" si="1"/>
        <v>MINISTERIO DE SEGURIDAD PÚBLICA</v>
      </c>
      <c r="F12" s="6">
        <f t="shared" si="2"/>
        <v>90</v>
      </c>
      <c r="G12" s="6" t="str">
        <f t="shared" si="3"/>
        <v>GESTIÓN OPERATIVA DE LOS CUERPOS POLICIALES</v>
      </c>
      <c r="H12" s="3">
        <v>6</v>
      </c>
      <c r="I12" s="4" t="s">
        <v>184</v>
      </c>
      <c r="J12" t="s">
        <v>230</v>
      </c>
    </row>
    <row r="13" spans="2:10" x14ac:dyDescent="0.25">
      <c r="B13" s="2" t="s">
        <v>56</v>
      </c>
      <c r="C13" s="2" t="s">
        <v>178</v>
      </c>
      <c r="D13" s="6" t="str">
        <f t="shared" si="0"/>
        <v>205</v>
      </c>
      <c r="E13" s="6" t="str">
        <f t="shared" si="1"/>
        <v>MINISTERIO DE SEGURIDAD PÚBLICA</v>
      </c>
      <c r="F13" s="6">
        <f t="shared" si="2"/>
        <v>90</v>
      </c>
      <c r="G13" s="6" t="str">
        <f t="shared" si="3"/>
        <v>GESTIÓN OPERATIVA DE LOS CUERPOS POLICIALES</v>
      </c>
      <c r="H13" s="1">
        <v>7</v>
      </c>
      <c r="I13" s="2" t="s">
        <v>59</v>
      </c>
      <c r="J13" t="s">
        <v>230</v>
      </c>
    </row>
    <row r="14" spans="2:10" x14ac:dyDescent="0.25">
      <c r="B14" s="4" t="s">
        <v>56</v>
      </c>
      <c r="C14" s="4" t="s">
        <v>178</v>
      </c>
      <c r="D14" s="6" t="str">
        <f t="shared" si="0"/>
        <v>205</v>
      </c>
      <c r="E14" s="6" t="str">
        <f t="shared" si="1"/>
        <v>MINISTERIO DE SEGURIDAD PÚBLICA</v>
      </c>
      <c r="F14" s="6">
        <f t="shared" si="2"/>
        <v>90</v>
      </c>
      <c r="G14" s="6" t="str">
        <f t="shared" si="3"/>
        <v>GESTIÓN OPERATIVA DE LOS CUERPOS POLICIALES</v>
      </c>
      <c r="H14" s="3">
        <v>8</v>
      </c>
      <c r="I14" s="4" t="s">
        <v>185</v>
      </c>
      <c r="J14" t="s">
        <v>230</v>
      </c>
    </row>
    <row r="15" spans="2:10" x14ac:dyDescent="0.25">
      <c r="B15" s="2" t="s">
        <v>60</v>
      </c>
      <c r="C15" s="2" t="s">
        <v>186</v>
      </c>
      <c r="D15" s="6" t="str">
        <f t="shared" si="0"/>
        <v>206</v>
      </c>
      <c r="E15" s="6" t="str">
        <f t="shared" si="1"/>
        <v>MINISTERIO DE HACIENDA</v>
      </c>
      <c r="F15" s="6">
        <f t="shared" si="2"/>
        <v>134</v>
      </c>
      <c r="G15" s="6" t="str">
        <f t="shared" si="3"/>
        <v>ADMINISTRACIÓN DE INGRESOS</v>
      </c>
      <c r="H15" s="1">
        <v>2</v>
      </c>
      <c r="I15" s="2" t="s">
        <v>187</v>
      </c>
      <c r="J15" t="s">
        <v>230</v>
      </c>
    </row>
    <row r="16" spans="2:10" x14ac:dyDescent="0.25">
      <c r="B16" s="4" t="s">
        <v>60</v>
      </c>
      <c r="C16" s="4" t="s">
        <v>186</v>
      </c>
      <c r="D16" s="6" t="str">
        <f t="shared" si="0"/>
        <v>206</v>
      </c>
      <c r="E16" s="6" t="str">
        <f t="shared" si="1"/>
        <v>MINISTERIO DE HACIENDA</v>
      </c>
      <c r="F16" s="6">
        <f t="shared" si="2"/>
        <v>134</v>
      </c>
      <c r="G16" s="6" t="str">
        <f t="shared" si="3"/>
        <v>ADMINISTRACIÓN DE INGRESOS</v>
      </c>
      <c r="H16" s="3">
        <v>3</v>
      </c>
      <c r="I16" s="4" t="s">
        <v>188</v>
      </c>
      <c r="J16" t="s">
        <v>230</v>
      </c>
    </row>
    <row r="17" spans="2:10" x14ac:dyDescent="0.25">
      <c r="B17" s="2" t="s">
        <v>60</v>
      </c>
      <c r="C17" s="2" t="s">
        <v>186</v>
      </c>
      <c r="D17" s="6" t="str">
        <f t="shared" si="0"/>
        <v>206</v>
      </c>
      <c r="E17" s="6" t="str">
        <f t="shared" si="1"/>
        <v>MINISTERIO DE HACIENDA</v>
      </c>
      <c r="F17" s="6">
        <f t="shared" si="2"/>
        <v>134</v>
      </c>
      <c r="G17" s="6" t="str">
        <f t="shared" si="3"/>
        <v>ADMINISTRACIÓN DE INGRESOS</v>
      </c>
      <c r="H17" s="1">
        <v>4</v>
      </c>
      <c r="I17" s="2" t="s">
        <v>189</v>
      </c>
      <c r="J17" t="s">
        <v>230</v>
      </c>
    </row>
    <row r="18" spans="2:10" x14ac:dyDescent="0.25">
      <c r="B18" s="4" t="s">
        <v>60</v>
      </c>
      <c r="C18" s="4" t="s">
        <v>186</v>
      </c>
      <c r="D18" s="6" t="str">
        <f t="shared" si="0"/>
        <v>206</v>
      </c>
      <c r="E18" s="6" t="str">
        <f t="shared" si="1"/>
        <v>MINISTERIO DE HACIENDA</v>
      </c>
      <c r="F18" s="6">
        <f t="shared" si="2"/>
        <v>134</v>
      </c>
      <c r="G18" s="6" t="str">
        <f t="shared" si="3"/>
        <v>ADMINISTRACIÓN DE INGRESOS</v>
      </c>
      <c r="H18" s="3">
        <v>5</v>
      </c>
      <c r="I18" s="4" t="s">
        <v>190</v>
      </c>
      <c r="J18" t="s">
        <v>230</v>
      </c>
    </row>
    <row r="19" spans="2:10" x14ac:dyDescent="0.25">
      <c r="B19" s="2" t="s">
        <v>60</v>
      </c>
      <c r="C19" s="2" t="s">
        <v>186</v>
      </c>
      <c r="D19" s="6" t="str">
        <f t="shared" si="0"/>
        <v>206</v>
      </c>
      <c r="E19" s="6" t="str">
        <f t="shared" si="1"/>
        <v>MINISTERIO DE HACIENDA</v>
      </c>
      <c r="F19" s="6">
        <f t="shared" si="2"/>
        <v>134</v>
      </c>
      <c r="G19" s="6" t="str">
        <f t="shared" si="3"/>
        <v>ADMINISTRACIÓN DE INGRESOS</v>
      </c>
      <c r="H19" s="1">
        <v>6</v>
      </c>
      <c r="I19" s="2" t="s">
        <v>191</v>
      </c>
      <c r="J19" t="s">
        <v>230</v>
      </c>
    </row>
    <row r="20" spans="2:10" x14ac:dyDescent="0.25">
      <c r="B20" s="4" t="s">
        <v>60</v>
      </c>
      <c r="C20" s="4" t="s">
        <v>192</v>
      </c>
      <c r="D20" s="6" t="str">
        <f t="shared" si="0"/>
        <v>206</v>
      </c>
      <c r="E20" s="6" t="str">
        <f t="shared" si="1"/>
        <v>MINISTERIO DE HACIENDA</v>
      </c>
      <c r="F20" s="6">
        <f t="shared" si="2"/>
        <v>135</v>
      </c>
      <c r="G20" s="6" t="str">
        <f t="shared" si="3"/>
        <v>TRIBUNALES FISCAL Y ADUANERO</v>
      </c>
      <c r="H20" s="3">
        <v>1</v>
      </c>
      <c r="I20" s="4" t="s">
        <v>193</v>
      </c>
      <c r="J20" t="s">
        <v>230</v>
      </c>
    </row>
    <row r="21" spans="2:10" x14ac:dyDescent="0.25">
      <c r="B21" s="2" t="s">
        <v>60</v>
      </c>
      <c r="C21" s="2" t="s">
        <v>192</v>
      </c>
      <c r="D21" s="6" t="str">
        <f t="shared" si="0"/>
        <v>206</v>
      </c>
      <c r="E21" s="6" t="str">
        <f t="shared" si="1"/>
        <v>MINISTERIO DE HACIENDA</v>
      </c>
      <c r="F21" s="6">
        <f t="shared" si="2"/>
        <v>135</v>
      </c>
      <c r="G21" s="6" t="str">
        <f t="shared" si="3"/>
        <v>TRIBUNALES FISCAL Y ADUANERO</v>
      </c>
      <c r="H21" s="1">
        <v>2</v>
      </c>
      <c r="I21" s="2" t="s">
        <v>194</v>
      </c>
      <c r="J21" t="s">
        <v>230</v>
      </c>
    </row>
    <row r="22" spans="2:10" x14ac:dyDescent="0.25">
      <c r="B22" s="4" t="s">
        <v>60</v>
      </c>
      <c r="C22" s="4" t="s">
        <v>195</v>
      </c>
      <c r="D22" s="6" t="str">
        <f t="shared" si="0"/>
        <v>206</v>
      </c>
      <c r="E22" s="6" t="str">
        <f t="shared" si="1"/>
        <v>MINISTERIO DE HACIENDA</v>
      </c>
      <c r="F22" s="6">
        <f t="shared" si="2"/>
        <v>136</v>
      </c>
      <c r="G22" s="6" t="str">
        <f t="shared" si="3"/>
        <v>ADMINISTRACIÓN FINANCIERA</v>
      </c>
      <c r="H22" s="3">
        <v>2</v>
      </c>
      <c r="I22" s="4" t="s">
        <v>196</v>
      </c>
      <c r="J22" t="s">
        <v>230</v>
      </c>
    </row>
    <row r="23" spans="2:10" x14ac:dyDescent="0.25">
      <c r="B23" s="2" t="s">
        <v>60</v>
      </c>
      <c r="C23" s="2" t="s">
        <v>195</v>
      </c>
      <c r="D23" s="6" t="str">
        <f t="shared" si="0"/>
        <v>206</v>
      </c>
      <c r="E23" s="6" t="str">
        <f t="shared" si="1"/>
        <v>MINISTERIO DE HACIENDA</v>
      </c>
      <c r="F23" s="6">
        <f t="shared" si="2"/>
        <v>136</v>
      </c>
      <c r="G23" s="6" t="str">
        <f t="shared" si="3"/>
        <v>ADMINISTRACIÓN FINANCIERA</v>
      </c>
      <c r="H23" s="1">
        <v>3</v>
      </c>
      <c r="I23" s="2" t="s">
        <v>197</v>
      </c>
      <c r="J23" t="s">
        <v>230</v>
      </c>
    </row>
    <row r="24" spans="2:10" x14ac:dyDescent="0.25">
      <c r="B24" s="4" t="s">
        <v>60</v>
      </c>
      <c r="C24" s="4" t="s">
        <v>195</v>
      </c>
      <c r="D24" s="6" t="str">
        <f t="shared" si="0"/>
        <v>206</v>
      </c>
      <c r="E24" s="6" t="str">
        <f t="shared" si="1"/>
        <v>MINISTERIO DE HACIENDA</v>
      </c>
      <c r="F24" s="6">
        <f t="shared" si="2"/>
        <v>136</v>
      </c>
      <c r="G24" s="6" t="str">
        <f t="shared" si="3"/>
        <v>ADMINISTRACIÓN FINANCIERA</v>
      </c>
      <c r="H24" s="3">
        <v>4</v>
      </c>
      <c r="I24" s="4" t="s">
        <v>198</v>
      </c>
      <c r="J24" t="s">
        <v>230</v>
      </c>
    </row>
    <row r="25" spans="2:10" x14ac:dyDescent="0.25">
      <c r="B25" s="2" t="s">
        <v>60</v>
      </c>
      <c r="C25" s="2" t="s">
        <v>195</v>
      </c>
      <c r="D25" s="6" t="str">
        <f t="shared" si="0"/>
        <v>206</v>
      </c>
      <c r="E25" s="6" t="str">
        <f t="shared" si="1"/>
        <v>MINISTERIO DE HACIENDA</v>
      </c>
      <c r="F25" s="6">
        <f t="shared" si="2"/>
        <v>136</v>
      </c>
      <c r="G25" s="6" t="str">
        <f t="shared" si="3"/>
        <v>ADMINISTRACIÓN FINANCIERA</v>
      </c>
      <c r="H25" s="1">
        <v>5</v>
      </c>
      <c r="I25" s="2" t="s">
        <v>199</v>
      </c>
      <c r="J25" t="s">
        <v>230</v>
      </c>
    </row>
    <row r="26" spans="2:10" x14ac:dyDescent="0.25">
      <c r="B26" s="4" t="s">
        <v>60</v>
      </c>
      <c r="C26" s="4" t="s">
        <v>195</v>
      </c>
      <c r="D26" s="6" t="str">
        <f t="shared" si="0"/>
        <v>206</v>
      </c>
      <c r="E26" s="6" t="str">
        <f t="shared" si="1"/>
        <v>MINISTERIO DE HACIENDA</v>
      </c>
      <c r="F26" s="6">
        <f t="shared" si="2"/>
        <v>136</v>
      </c>
      <c r="G26" s="6" t="str">
        <f t="shared" si="3"/>
        <v>ADMINISTRACIÓN FINANCIERA</v>
      </c>
      <c r="H26" s="3">
        <v>6</v>
      </c>
      <c r="I26" s="4" t="s">
        <v>200</v>
      </c>
      <c r="J26" t="s">
        <v>230</v>
      </c>
    </row>
    <row r="27" spans="2:10" x14ac:dyDescent="0.25">
      <c r="B27" s="2" t="s">
        <v>60</v>
      </c>
      <c r="C27" s="2" t="s">
        <v>195</v>
      </c>
      <c r="D27" s="6" t="str">
        <f t="shared" si="0"/>
        <v>206</v>
      </c>
      <c r="E27" s="6" t="str">
        <f t="shared" si="1"/>
        <v>MINISTERIO DE HACIENDA</v>
      </c>
      <c r="F27" s="6">
        <f t="shared" si="2"/>
        <v>136</v>
      </c>
      <c r="G27" s="6" t="str">
        <f t="shared" si="3"/>
        <v>ADMINISTRACIÓN FINANCIERA</v>
      </c>
      <c r="H27" s="1">
        <v>7</v>
      </c>
      <c r="I27" s="2" t="s">
        <v>201</v>
      </c>
      <c r="J27" t="s">
        <v>230</v>
      </c>
    </row>
    <row r="28" spans="2:10" x14ac:dyDescent="0.25">
      <c r="B28" s="4" t="s">
        <v>60</v>
      </c>
      <c r="C28" s="4" t="s">
        <v>202</v>
      </c>
      <c r="D28" s="6" t="str">
        <f t="shared" si="0"/>
        <v>206</v>
      </c>
      <c r="E28" s="6" t="str">
        <f t="shared" si="1"/>
        <v>MINISTERIO DE HACIENDA</v>
      </c>
      <c r="F28" s="6">
        <f t="shared" si="2"/>
        <v>138</v>
      </c>
      <c r="G28" s="6" t="str">
        <f t="shared" si="3"/>
        <v>SERVICIOS HACENDARIOS</v>
      </c>
      <c r="H28" s="3">
        <v>1</v>
      </c>
      <c r="I28" s="4" t="s">
        <v>203</v>
      </c>
      <c r="J28" t="s">
        <v>230</v>
      </c>
    </row>
    <row r="29" spans="2:10" x14ac:dyDescent="0.25">
      <c r="B29" s="2" t="s">
        <v>60</v>
      </c>
      <c r="C29" s="2" t="s">
        <v>202</v>
      </c>
      <c r="D29" s="6" t="str">
        <f t="shared" si="0"/>
        <v>206</v>
      </c>
      <c r="E29" s="6" t="str">
        <f t="shared" si="1"/>
        <v>MINISTERIO DE HACIENDA</v>
      </c>
      <c r="F29" s="6">
        <f t="shared" si="2"/>
        <v>138</v>
      </c>
      <c r="G29" s="6" t="str">
        <f t="shared" si="3"/>
        <v>SERVICIOS HACENDARIOS</v>
      </c>
      <c r="H29" s="1">
        <v>2</v>
      </c>
      <c r="I29" s="2" t="s">
        <v>204</v>
      </c>
      <c r="J29" t="s">
        <v>230</v>
      </c>
    </row>
    <row r="30" spans="2:10" x14ac:dyDescent="0.25">
      <c r="B30" s="4" t="s">
        <v>80</v>
      </c>
      <c r="C30" s="4" t="s">
        <v>205</v>
      </c>
      <c r="D30" s="6" t="str">
        <f t="shared" si="0"/>
        <v>209</v>
      </c>
      <c r="E30" s="6" t="str">
        <f t="shared" si="1"/>
        <v>MINISTERIO DE OBRAS PÚBLICAS Y TRANSPORTES</v>
      </c>
      <c r="F30" s="6">
        <f t="shared" si="2"/>
        <v>327</v>
      </c>
      <c r="G30" s="6" t="str">
        <f t="shared" si="3"/>
        <v>ATENCIÓN DE INFRAESTRUCTURA VIAL</v>
      </c>
      <c r="H30" s="3">
        <v>1</v>
      </c>
      <c r="I30" s="4" t="s">
        <v>206</v>
      </c>
      <c r="J30" t="s">
        <v>230</v>
      </c>
    </row>
    <row r="31" spans="2:10" x14ac:dyDescent="0.25">
      <c r="B31" s="2" t="s">
        <v>80</v>
      </c>
      <c r="C31" s="2" t="s">
        <v>205</v>
      </c>
      <c r="D31" s="6" t="str">
        <f t="shared" si="0"/>
        <v>209</v>
      </c>
      <c r="E31" s="6" t="str">
        <f t="shared" si="1"/>
        <v>MINISTERIO DE OBRAS PÚBLICAS Y TRANSPORTES</v>
      </c>
      <c r="F31" s="6">
        <f t="shared" si="2"/>
        <v>327</v>
      </c>
      <c r="G31" s="6" t="str">
        <f t="shared" si="3"/>
        <v>ATENCIÓN DE INFRAESTRUCTURA VIAL</v>
      </c>
      <c r="H31" s="1">
        <v>2</v>
      </c>
      <c r="I31" s="2" t="s">
        <v>207</v>
      </c>
      <c r="J31" t="s">
        <v>230</v>
      </c>
    </row>
    <row r="32" spans="2:10" x14ac:dyDescent="0.25">
      <c r="B32" s="4" t="s">
        <v>80</v>
      </c>
      <c r="C32" s="4" t="s">
        <v>205</v>
      </c>
      <c r="D32" s="6" t="str">
        <f t="shared" si="0"/>
        <v>209</v>
      </c>
      <c r="E32" s="6" t="str">
        <f t="shared" si="1"/>
        <v>MINISTERIO DE OBRAS PÚBLICAS Y TRANSPORTES</v>
      </c>
      <c r="F32" s="6">
        <f t="shared" si="2"/>
        <v>327</v>
      </c>
      <c r="G32" s="6" t="str">
        <f t="shared" si="3"/>
        <v>ATENCIÓN DE INFRAESTRUCTURA VIAL</v>
      </c>
      <c r="H32" s="3">
        <v>3</v>
      </c>
      <c r="I32" s="4" t="s">
        <v>208</v>
      </c>
      <c r="J32" t="s">
        <v>230</v>
      </c>
    </row>
    <row r="33" spans="2:10" x14ac:dyDescent="0.25">
      <c r="B33" s="2" t="s">
        <v>80</v>
      </c>
      <c r="C33" s="2" t="s">
        <v>209</v>
      </c>
      <c r="D33" s="6" t="str">
        <f t="shared" si="0"/>
        <v>209</v>
      </c>
      <c r="E33" s="6" t="str">
        <f t="shared" si="1"/>
        <v>MINISTERIO DE OBRAS PÚBLICAS Y TR</v>
      </c>
      <c r="F33" s="6">
        <f t="shared" si="2"/>
        <v>331</v>
      </c>
      <c r="G33" s="6" t="str">
        <f t="shared" si="3"/>
        <v>TRANSPORTE TERRESTRE</v>
      </c>
      <c r="H33" s="1">
        <v>1</v>
      </c>
      <c r="I33" s="2" t="s">
        <v>210</v>
      </c>
      <c r="J33" t="s">
        <v>230</v>
      </c>
    </row>
    <row r="34" spans="2:10" x14ac:dyDescent="0.25">
      <c r="B34" s="4" t="s">
        <v>80</v>
      </c>
      <c r="C34" s="4" t="s">
        <v>209</v>
      </c>
      <c r="D34" s="6" t="str">
        <f t="shared" si="0"/>
        <v>209</v>
      </c>
      <c r="E34" s="6" t="str">
        <f t="shared" si="1"/>
        <v>MINISTERIO DE OBRAS PÚBLICAS Y TR</v>
      </c>
      <c r="F34" s="6">
        <f t="shared" si="2"/>
        <v>331</v>
      </c>
      <c r="G34" s="6" t="str">
        <f t="shared" si="3"/>
        <v>TRANSPORTE TERRESTRE</v>
      </c>
      <c r="H34" s="3">
        <v>2</v>
      </c>
      <c r="I34" s="4" t="s">
        <v>211</v>
      </c>
      <c r="J34" t="s">
        <v>230</v>
      </c>
    </row>
    <row r="35" spans="2:10" x14ac:dyDescent="0.25">
      <c r="B35" s="2" t="s">
        <v>89</v>
      </c>
      <c r="C35" s="2" t="s">
        <v>212</v>
      </c>
      <c r="D35" s="6" t="str">
        <f t="shared" si="0"/>
        <v>210</v>
      </c>
      <c r="E35" s="6" t="str">
        <f t="shared" si="1"/>
        <v>MINISTERIO DE EDUCACIÓN PÚBLICA</v>
      </c>
      <c r="F35" s="6">
        <f t="shared" si="2"/>
        <v>573</v>
      </c>
      <c r="G35" s="6" t="str">
        <f t="shared" si="3"/>
        <v>IMPLEMENTACIÓN DE LA POLÍTICA EDUCATIVA</v>
      </c>
      <c r="H35" s="1">
        <v>1</v>
      </c>
      <c r="I35" s="2" t="s">
        <v>213</v>
      </c>
      <c r="J35" t="s">
        <v>230</v>
      </c>
    </row>
    <row r="36" spans="2:10" x14ac:dyDescent="0.25">
      <c r="B36" s="4" t="s">
        <v>89</v>
      </c>
      <c r="C36" s="4" t="s">
        <v>212</v>
      </c>
      <c r="D36" s="6" t="str">
        <f t="shared" si="0"/>
        <v>210</v>
      </c>
      <c r="E36" s="6" t="str">
        <f t="shared" si="1"/>
        <v>MINISTERIO DE EDUCACIÓN PÚBLICA</v>
      </c>
      <c r="F36" s="6">
        <f t="shared" si="2"/>
        <v>573</v>
      </c>
      <c r="G36" s="6" t="str">
        <f t="shared" si="3"/>
        <v>IMPLEMENTACIÓN DE LA POLÍTICA EDUCATIVA</v>
      </c>
      <c r="H36" s="3">
        <v>2</v>
      </c>
      <c r="I36" s="4" t="s">
        <v>214</v>
      </c>
      <c r="J36" t="s">
        <v>230</v>
      </c>
    </row>
    <row r="37" spans="2:10" x14ac:dyDescent="0.25">
      <c r="B37" s="2" t="s">
        <v>89</v>
      </c>
      <c r="C37" s="2" t="s">
        <v>212</v>
      </c>
      <c r="D37" s="6" t="str">
        <f t="shared" si="0"/>
        <v>210</v>
      </c>
      <c r="E37" s="6" t="str">
        <f t="shared" si="1"/>
        <v>MINISTERIO DE EDUCACIÓN PÚBLICA</v>
      </c>
      <c r="F37" s="6">
        <f t="shared" si="2"/>
        <v>573</v>
      </c>
      <c r="G37" s="6" t="str">
        <f t="shared" si="3"/>
        <v>IMPLEMENTACIÓN DE LA POLÍTICA EDUCATIVA</v>
      </c>
      <c r="H37" s="1">
        <v>3</v>
      </c>
      <c r="I37" s="2" t="s">
        <v>215</v>
      </c>
      <c r="J37" t="s">
        <v>230</v>
      </c>
    </row>
    <row r="38" spans="2:10" x14ac:dyDescent="0.25">
      <c r="B38" s="4" t="s">
        <v>89</v>
      </c>
      <c r="C38" s="4" t="s">
        <v>212</v>
      </c>
      <c r="D38" s="6" t="str">
        <f t="shared" si="0"/>
        <v>210</v>
      </c>
      <c r="E38" s="6" t="str">
        <f t="shared" si="1"/>
        <v>MINISTERIO DE EDUCACIÓN PÚBLICA</v>
      </c>
      <c r="F38" s="6">
        <f t="shared" si="2"/>
        <v>573</v>
      </c>
      <c r="G38" s="6" t="str">
        <f t="shared" si="3"/>
        <v>IMPLEMENTACIÓN DE LA POLÍTICA EDUCATIVA</v>
      </c>
      <c r="H38" s="3">
        <v>4</v>
      </c>
      <c r="I38" s="4" t="s">
        <v>216</v>
      </c>
      <c r="J38" t="s">
        <v>230</v>
      </c>
    </row>
    <row r="39" spans="2:10" x14ac:dyDescent="0.25">
      <c r="B39" s="2" t="s">
        <v>89</v>
      </c>
      <c r="C39" s="2" t="s">
        <v>212</v>
      </c>
      <c r="D39" s="6" t="str">
        <f t="shared" si="0"/>
        <v>210</v>
      </c>
      <c r="E39" s="6" t="str">
        <f t="shared" si="1"/>
        <v>MINISTERIO DE EDUCACIÓN PÚBLICA</v>
      </c>
      <c r="F39" s="6">
        <f t="shared" si="2"/>
        <v>573</v>
      </c>
      <c r="G39" s="6" t="str">
        <f t="shared" si="3"/>
        <v>IMPLEMENTACIÓN DE LA POLÍTICA EDUCATIVA</v>
      </c>
      <c r="H39" s="1">
        <v>5</v>
      </c>
      <c r="I39" s="2" t="s">
        <v>217</v>
      </c>
      <c r="J39" t="s">
        <v>230</v>
      </c>
    </row>
    <row r="40" spans="2:10" x14ac:dyDescent="0.25">
      <c r="B40" s="4" t="s">
        <v>101</v>
      </c>
      <c r="C40" s="4" t="s">
        <v>218</v>
      </c>
      <c r="D40" s="6" t="str">
        <f t="shared" si="0"/>
        <v>211</v>
      </c>
      <c r="E40" s="6" t="str">
        <f t="shared" si="1"/>
        <v>MINISTERIO DE SALUD</v>
      </c>
      <c r="F40" s="6">
        <f t="shared" si="2"/>
        <v>631</v>
      </c>
      <c r="G40" s="6" t="str">
        <f t="shared" si="3"/>
        <v>RECTORÍA DE LA SALUD</v>
      </c>
      <c r="H40" s="3">
        <v>1</v>
      </c>
      <c r="I40" s="4" t="s">
        <v>219</v>
      </c>
      <c r="J40" t="s">
        <v>230</v>
      </c>
    </row>
    <row r="41" spans="2:10" x14ac:dyDescent="0.25">
      <c r="B41" s="2" t="s">
        <v>101</v>
      </c>
      <c r="C41" s="2" t="s">
        <v>218</v>
      </c>
      <c r="D41" s="6" t="str">
        <f t="shared" si="0"/>
        <v>211</v>
      </c>
      <c r="E41" s="6" t="str">
        <f t="shared" si="1"/>
        <v>MINISTERIO DE SALUD</v>
      </c>
      <c r="F41" s="6">
        <f t="shared" si="2"/>
        <v>631</v>
      </c>
      <c r="G41" s="6" t="str">
        <f t="shared" si="3"/>
        <v>RECTORÍA DE LA SALUD</v>
      </c>
      <c r="H41" s="1">
        <v>2</v>
      </c>
      <c r="I41" s="2" t="s">
        <v>220</v>
      </c>
      <c r="J41" t="s">
        <v>230</v>
      </c>
    </row>
    <row r="42" spans="2:10" x14ac:dyDescent="0.25">
      <c r="B42" s="4" t="s">
        <v>108</v>
      </c>
      <c r="C42" s="4" t="s">
        <v>221</v>
      </c>
      <c r="D42" s="6" t="str">
        <f t="shared" si="0"/>
        <v>212</v>
      </c>
      <c r="E42" s="6" t="str">
        <f t="shared" si="1"/>
        <v>MINISTERIO DE TRABAJO Y SEGURIDAD SOCIAL</v>
      </c>
      <c r="F42" s="6">
        <f t="shared" si="2"/>
        <v>732</v>
      </c>
      <c r="G42" s="6" t="str">
        <f t="shared" si="3"/>
        <v>DESARROLLO Y SEGURIDAD SOCIAL</v>
      </c>
      <c r="H42" s="3">
        <v>1</v>
      </c>
      <c r="I42" s="4" t="s">
        <v>222</v>
      </c>
      <c r="J42" t="s">
        <v>230</v>
      </c>
    </row>
    <row r="43" spans="2:10" x14ac:dyDescent="0.25">
      <c r="B43" s="2" t="s">
        <v>108</v>
      </c>
      <c r="C43" s="2" t="s">
        <v>221</v>
      </c>
      <c r="D43" s="6" t="str">
        <f t="shared" si="0"/>
        <v>212</v>
      </c>
      <c r="E43" s="6" t="str">
        <f t="shared" si="1"/>
        <v>MINISTERIO DE TRABAJO Y SEGURIDAD SOCIAL</v>
      </c>
      <c r="F43" s="6">
        <f t="shared" si="2"/>
        <v>732</v>
      </c>
      <c r="G43" s="6" t="str">
        <f t="shared" si="3"/>
        <v>DESARROLLO Y SEGURIDAD SOCIAL</v>
      </c>
      <c r="H43" s="1">
        <v>2</v>
      </c>
      <c r="I43" s="2" t="s">
        <v>223</v>
      </c>
      <c r="J43" t="s">
        <v>230</v>
      </c>
    </row>
    <row r="44" spans="2:10" x14ac:dyDescent="0.25">
      <c r="B44" s="4" t="s">
        <v>168</v>
      </c>
      <c r="C44" s="4" t="s">
        <v>224</v>
      </c>
      <c r="D44" s="6" t="str">
        <f t="shared" si="0"/>
        <v>401</v>
      </c>
      <c r="E44" s="6" t="str">
        <f t="shared" si="1"/>
        <v>TRIBUNAL SUPREMO DE ELECCIONES</v>
      </c>
      <c r="F44" s="6">
        <f t="shared" si="2"/>
        <v>850</v>
      </c>
      <c r="G44" s="6" t="str">
        <f t="shared" si="3"/>
        <v>TRIBUNAL SUPREMO DE ELECCIONES</v>
      </c>
      <c r="H44" s="3">
        <v>1</v>
      </c>
      <c r="I44" s="4" t="s">
        <v>225</v>
      </c>
      <c r="J44" t="s">
        <v>230</v>
      </c>
    </row>
    <row r="45" spans="2:10" x14ac:dyDescent="0.25">
      <c r="B45" s="2" t="s">
        <v>168</v>
      </c>
      <c r="C45" s="2" t="s">
        <v>224</v>
      </c>
      <c r="D45" s="6" t="str">
        <f t="shared" si="0"/>
        <v>401</v>
      </c>
      <c r="E45" s="6" t="str">
        <f t="shared" si="1"/>
        <v>TRIBUNAL SUPREMO DE ELECCIONES</v>
      </c>
      <c r="F45" s="6">
        <f t="shared" si="2"/>
        <v>850</v>
      </c>
      <c r="G45" s="6" t="str">
        <f t="shared" si="3"/>
        <v>TRIBUNAL SUPREMO DE ELECCIONES</v>
      </c>
      <c r="H45" s="1">
        <v>2</v>
      </c>
      <c r="I45" s="2" t="s">
        <v>226</v>
      </c>
      <c r="J45" t="s">
        <v>230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H210"/>
  <sheetViews>
    <sheetView workbookViewId="0">
      <selection activeCell="B1" sqref="B1"/>
    </sheetView>
  </sheetViews>
  <sheetFormatPr baseColWidth="10" defaultRowHeight="15" x14ac:dyDescent="0.25"/>
  <sheetData>
    <row r="3" spans="2:8" x14ac:dyDescent="0.25">
      <c r="B3" s="5" t="s">
        <v>27</v>
      </c>
      <c r="C3" s="5" t="s">
        <v>169</v>
      </c>
      <c r="D3" s="5" t="s">
        <v>28</v>
      </c>
      <c r="E3" s="5" t="s">
        <v>170</v>
      </c>
      <c r="F3" s="5" t="s">
        <v>227</v>
      </c>
      <c r="G3" s="5" t="s">
        <v>228</v>
      </c>
      <c r="H3" s="7" t="s">
        <v>229</v>
      </c>
    </row>
    <row r="4" spans="2:8" x14ac:dyDescent="0.25">
      <c r="B4" s="6" t="s">
        <v>233</v>
      </c>
      <c r="C4" s="6" t="s">
        <v>0</v>
      </c>
      <c r="D4" s="1">
        <v>2</v>
      </c>
      <c r="E4" s="2" t="s">
        <v>0</v>
      </c>
      <c r="H4" t="s">
        <v>231</v>
      </c>
    </row>
    <row r="5" spans="2:8" x14ac:dyDescent="0.25">
      <c r="B5" s="6" t="s">
        <v>234</v>
      </c>
      <c r="C5" s="6" t="s">
        <v>1</v>
      </c>
      <c r="D5" s="3">
        <v>9</v>
      </c>
      <c r="E5" s="4" t="s">
        <v>31</v>
      </c>
      <c r="H5" t="s">
        <v>231</v>
      </c>
    </row>
    <row r="6" spans="2:8" x14ac:dyDescent="0.25">
      <c r="B6" s="6" t="s">
        <v>234</v>
      </c>
      <c r="C6" s="6" t="s">
        <v>1</v>
      </c>
      <c r="D6" s="1">
        <v>12</v>
      </c>
      <c r="E6" s="2" t="s">
        <v>32</v>
      </c>
      <c r="H6" t="s">
        <v>231</v>
      </c>
    </row>
    <row r="7" spans="2:8" x14ac:dyDescent="0.25">
      <c r="B7" s="6" t="s">
        <v>235</v>
      </c>
      <c r="C7" s="6" t="s">
        <v>2</v>
      </c>
      <c r="D7" s="3">
        <v>806</v>
      </c>
      <c r="E7" s="4" t="s">
        <v>34</v>
      </c>
      <c r="H7" t="s">
        <v>231</v>
      </c>
    </row>
    <row r="8" spans="2:8" x14ac:dyDescent="0.25">
      <c r="B8" s="6" t="s">
        <v>235</v>
      </c>
      <c r="C8" s="6" t="s">
        <v>2</v>
      </c>
      <c r="D8" s="1">
        <v>808</v>
      </c>
      <c r="E8" s="2" t="s">
        <v>35</v>
      </c>
      <c r="H8" t="s">
        <v>231</v>
      </c>
    </row>
    <row r="9" spans="2:8" x14ac:dyDescent="0.25">
      <c r="B9" s="6" t="s">
        <v>236</v>
      </c>
      <c r="C9" s="6" t="s">
        <v>3</v>
      </c>
      <c r="D9" s="3">
        <v>21</v>
      </c>
      <c r="E9" s="4" t="s">
        <v>37</v>
      </c>
      <c r="H9" t="s">
        <v>231</v>
      </c>
    </row>
    <row r="10" spans="2:8" x14ac:dyDescent="0.25">
      <c r="B10" s="6" t="s">
        <v>236</v>
      </c>
      <c r="C10" s="6" t="s">
        <v>3</v>
      </c>
      <c r="D10" s="1">
        <v>24</v>
      </c>
      <c r="E10" s="2" t="s">
        <v>38</v>
      </c>
      <c r="H10" t="s">
        <v>231</v>
      </c>
    </row>
    <row r="11" spans="2:8" x14ac:dyDescent="0.25">
      <c r="B11" s="6" t="s">
        <v>236</v>
      </c>
      <c r="C11" s="6" t="s">
        <v>3</v>
      </c>
      <c r="D11" s="3">
        <v>27</v>
      </c>
      <c r="E11" s="4" t="s">
        <v>39</v>
      </c>
      <c r="H11" t="s">
        <v>231</v>
      </c>
    </row>
    <row r="12" spans="2:8" x14ac:dyDescent="0.25">
      <c r="B12" s="6" t="s">
        <v>237</v>
      </c>
      <c r="C12" s="6" t="s">
        <v>4</v>
      </c>
      <c r="D12" s="1">
        <v>34</v>
      </c>
      <c r="E12" s="2" t="s">
        <v>37</v>
      </c>
      <c r="H12" t="s">
        <v>231</v>
      </c>
    </row>
    <row r="13" spans="2:8" x14ac:dyDescent="0.25">
      <c r="B13" s="6" t="s">
        <v>237</v>
      </c>
      <c r="C13" s="6" t="s">
        <v>4</v>
      </c>
      <c r="D13" s="3">
        <v>35</v>
      </c>
      <c r="E13" s="4" t="s">
        <v>41</v>
      </c>
      <c r="H13" t="s">
        <v>231</v>
      </c>
    </row>
    <row r="14" spans="2:8" x14ac:dyDescent="0.25">
      <c r="B14" s="6" t="s">
        <v>237</v>
      </c>
      <c r="C14" s="6" t="s">
        <v>4</v>
      </c>
      <c r="D14" s="1">
        <v>41</v>
      </c>
      <c r="E14" s="2" t="s">
        <v>42</v>
      </c>
      <c r="H14" t="s">
        <v>231</v>
      </c>
    </row>
    <row r="15" spans="2:8" x14ac:dyDescent="0.25">
      <c r="B15" s="6" t="s">
        <v>237</v>
      </c>
      <c r="C15" s="6" t="s">
        <v>4</v>
      </c>
      <c r="D15" s="3">
        <v>42</v>
      </c>
      <c r="E15" s="4" t="s">
        <v>43</v>
      </c>
      <c r="H15" t="s">
        <v>231</v>
      </c>
    </row>
    <row r="16" spans="2:8" x14ac:dyDescent="0.25">
      <c r="B16" s="6" t="s">
        <v>238</v>
      </c>
      <c r="C16" s="6" t="s">
        <v>5</v>
      </c>
      <c r="D16" s="1">
        <v>44</v>
      </c>
      <c r="E16" s="2" t="s">
        <v>45</v>
      </c>
      <c r="H16" t="s">
        <v>231</v>
      </c>
    </row>
    <row r="17" spans="2:8" x14ac:dyDescent="0.25">
      <c r="B17" s="6" t="s">
        <v>238</v>
      </c>
      <c r="C17" s="6" t="s">
        <v>5</v>
      </c>
      <c r="D17" s="3">
        <v>48</v>
      </c>
      <c r="E17" s="4" t="s">
        <v>46</v>
      </c>
      <c r="H17" t="s">
        <v>231</v>
      </c>
    </row>
    <row r="18" spans="2:8" x14ac:dyDescent="0.25">
      <c r="B18" s="6" t="s">
        <v>238</v>
      </c>
      <c r="C18" s="6" t="s">
        <v>5</v>
      </c>
      <c r="D18" s="1">
        <v>49</v>
      </c>
      <c r="E18" s="2" t="s">
        <v>47</v>
      </c>
      <c r="H18" t="s">
        <v>231</v>
      </c>
    </row>
    <row r="19" spans="2:8" x14ac:dyDescent="0.25">
      <c r="B19" s="6" t="s">
        <v>238</v>
      </c>
      <c r="C19" s="6" t="s">
        <v>5</v>
      </c>
      <c r="D19" s="3">
        <v>51</v>
      </c>
      <c r="E19" s="4" t="s">
        <v>48</v>
      </c>
      <c r="H19" t="s">
        <v>231</v>
      </c>
    </row>
    <row r="20" spans="2:8" x14ac:dyDescent="0.25">
      <c r="B20" s="6" t="s">
        <v>238</v>
      </c>
      <c r="C20" s="6" t="s">
        <v>5</v>
      </c>
      <c r="D20" s="1">
        <v>54</v>
      </c>
      <c r="E20" s="2" t="s">
        <v>49</v>
      </c>
      <c r="H20" t="s">
        <v>231</v>
      </c>
    </row>
    <row r="21" spans="2:8" x14ac:dyDescent="0.25">
      <c r="B21" s="6" t="s">
        <v>239</v>
      </c>
      <c r="C21" s="6" t="s">
        <v>6</v>
      </c>
      <c r="D21" s="3">
        <v>79</v>
      </c>
      <c r="E21" s="4" t="s">
        <v>45</v>
      </c>
      <c r="H21" t="s">
        <v>231</v>
      </c>
    </row>
    <row r="22" spans="2:8" x14ac:dyDescent="0.25">
      <c r="B22" s="6" t="s">
        <v>239</v>
      </c>
      <c r="C22" s="6" t="s">
        <v>6</v>
      </c>
      <c r="D22" s="1">
        <v>81</v>
      </c>
      <c r="E22" s="2" t="s">
        <v>51</v>
      </c>
      <c r="H22" t="s">
        <v>231</v>
      </c>
    </row>
    <row r="23" spans="2:8" x14ac:dyDescent="0.25">
      <c r="B23" s="6" t="s">
        <v>239</v>
      </c>
      <c r="C23" s="6" t="s">
        <v>6</v>
      </c>
      <c r="D23" s="3">
        <v>82</v>
      </c>
      <c r="E23" s="4" t="s">
        <v>52</v>
      </c>
      <c r="H23" t="s">
        <v>231</v>
      </c>
    </row>
    <row r="24" spans="2:8" x14ac:dyDescent="0.25">
      <c r="B24" s="6" t="s">
        <v>239</v>
      </c>
      <c r="C24" s="6" t="s">
        <v>6</v>
      </c>
      <c r="D24" s="1">
        <v>83</v>
      </c>
      <c r="E24" s="2" t="s">
        <v>53</v>
      </c>
      <c r="H24" t="s">
        <v>231</v>
      </c>
    </row>
    <row r="25" spans="2:8" x14ac:dyDescent="0.25">
      <c r="B25" s="6" t="s">
        <v>239</v>
      </c>
      <c r="C25" s="6" t="s">
        <v>6</v>
      </c>
      <c r="D25" s="3">
        <v>84</v>
      </c>
      <c r="E25" s="4" t="s">
        <v>54</v>
      </c>
      <c r="H25" t="s">
        <v>231</v>
      </c>
    </row>
    <row r="26" spans="2:8" x14ac:dyDescent="0.25">
      <c r="B26" s="6" t="s">
        <v>239</v>
      </c>
      <c r="C26" s="6" t="s">
        <v>6</v>
      </c>
      <c r="D26" s="1">
        <v>88</v>
      </c>
      <c r="E26" s="2" t="s">
        <v>55</v>
      </c>
      <c r="H26" t="s">
        <v>231</v>
      </c>
    </row>
    <row r="27" spans="2:8" x14ac:dyDescent="0.25">
      <c r="B27" s="6" t="s">
        <v>240</v>
      </c>
      <c r="C27" s="6" t="s">
        <v>7</v>
      </c>
      <c r="D27" s="3">
        <v>89</v>
      </c>
      <c r="E27" s="4" t="s">
        <v>57</v>
      </c>
      <c r="H27" t="s">
        <v>231</v>
      </c>
    </row>
    <row r="28" spans="2:8" x14ac:dyDescent="0.25">
      <c r="B28" s="6" t="s">
        <v>240</v>
      </c>
      <c r="C28" s="6" t="s">
        <v>7</v>
      </c>
      <c r="D28" s="1">
        <v>90</v>
      </c>
      <c r="E28" s="2" t="s">
        <v>58</v>
      </c>
      <c r="H28" t="s">
        <v>231</v>
      </c>
    </row>
    <row r="29" spans="2:8" x14ac:dyDescent="0.25">
      <c r="B29" s="6" t="s">
        <v>240</v>
      </c>
      <c r="C29" s="6" t="s">
        <v>7</v>
      </c>
      <c r="D29" s="3">
        <v>91</v>
      </c>
      <c r="E29" s="4" t="s">
        <v>59</v>
      </c>
      <c r="H29" t="s">
        <v>231</v>
      </c>
    </row>
    <row r="30" spans="2:8" x14ac:dyDescent="0.25">
      <c r="B30" s="6" t="s">
        <v>241</v>
      </c>
      <c r="C30" s="6" t="s">
        <v>8</v>
      </c>
      <c r="D30" s="1">
        <v>131</v>
      </c>
      <c r="E30" s="2" t="s">
        <v>61</v>
      </c>
      <c r="H30" t="s">
        <v>231</v>
      </c>
    </row>
    <row r="31" spans="2:8" x14ac:dyDescent="0.25">
      <c r="B31" s="6" t="s">
        <v>241</v>
      </c>
      <c r="C31" s="6" t="s">
        <v>8</v>
      </c>
      <c r="D31" s="3">
        <v>132</v>
      </c>
      <c r="E31" s="4" t="s">
        <v>37</v>
      </c>
      <c r="H31" t="s">
        <v>231</v>
      </c>
    </row>
    <row r="32" spans="2:8" x14ac:dyDescent="0.25">
      <c r="B32" s="6" t="s">
        <v>241</v>
      </c>
      <c r="C32" s="6" t="s">
        <v>8</v>
      </c>
      <c r="D32" s="1">
        <v>134</v>
      </c>
      <c r="E32" s="2" t="s">
        <v>62</v>
      </c>
      <c r="H32" t="s">
        <v>231</v>
      </c>
    </row>
    <row r="33" spans="2:8" x14ac:dyDescent="0.25">
      <c r="B33" s="6" t="s">
        <v>241</v>
      </c>
      <c r="C33" s="6" t="s">
        <v>8</v>
      </c>
      <c r="D33" s="3">
        <v>135</v>
      </c>
      <c r="E33" s="4" t="s">
        <v>63</v>
      </c>
      <c r="H33" t="s">
        <v>231</v>
      </c>
    </row>
    <row r="34" spans="2:8" x14ac:dyDescent="0.25">
      <c r="B34" s="6" t="s">
        <v>241</v>
      </c>
      <c r="C34" s="6" t="s">
        <v>8</v>
      </c>
      <c r="D34" s="1">
        <v>136</v>
      </c>
      <c r="E34" s="2" t="s">
        <v>64</v>
      </c>
      <c r="H34" t="s">
        <v>231</v>
      </c>
    </row>
    <row r="35" spans="2:8" x14ac:dyDescent="0.25">
      <c r="B35" s="6" t="s">
        <v>241</v>
      </c>
      <c r="C35" s="6" t="s">
        <v>8</v>
      </c>
      <c r="D35" s="3">
        <v>138</v>
      </c>
      <c r="E35" s="4" t="s">
        <v>65</v>
      </c>
      <c r="H35" t="s">
        <v>231</v>
      </c>
    </row>
    <row r="36" spans="2:8" x14ac:dyDescent="0.25">
      <c r="B36" s="6" t="s">
        <v>242</v>
      </c>
      <c r="C36" s="6" t="s">
        <v>9</v>
      </c>
      <c r="D36" s="1">
        <v>169</v>
      </c>
      <c r="E36" s="2" t="s">
        <v>67</v>
      </c>
      <c r="H36" t="s">
        <v>231</v>
      </c>
    </row>
    <row r="37" spans="2:8" x14ac:dyDescent="0.25">
      <c r="B37" s="6" t="s">
        <v>242</v>
      </c>
      <c r="C37" s="6" t="s">
        <v>9</v>
      </c>
      <c r="D37" s="3">
        <v>170</v>
      </c>
      <c r="E37" s="4" t="s">
        <v>68</v>
      </c>
      <c r="H37" t="s">
        <v>231</v>
      </c>
    </row>
    <row r="38" spans="2:8" x14ac:dyDescent="0.25">
      <c r="B38" s="6" t="s">
        <v>242</v>
      </c>
      <c r="C38" s="6" t="s">
        <v>9</v>
      </c>
      <c r="D38" s="1">
        <v>172</v>
      </c>
      <c r="E38" s="2" t="s">
        <v>69</v>
      </c>
      <c r="H38" t="s">
        <v>231</v>
      </c>
    </row>
    <row r="39" spans="2:8" x14ac:dyDescent="0.25">
      <c r="B39" s="6" t="s">
        <v>242</v>
      </c>
      <c r="C39" s="6" t="s">
        <v>9</v>
      </c>
      <c r="D39" s="3">
        <v>175</v>
      </c>
      <c r="E39" s="4" t="s">
        <v>70</v>
      </c>
      <c r="H39" t="s">
        <v>231</v>
      </c>
    </row>
    <row r="40" spans="2:8" x14ac:dyDescent="0.25">
      <c r="B40" s="6" t="s">
        <v>242</v>
      </c>
      <c r="C40" s="6" t="s">
        <v>9</v>
      </c>
      <c r="D40" s="1">
        <v>182</v>
      </c>
      <c r="E40" s="2" t="s">
        <v>71</v>
      </c>
      <c r="H40" t="s">
        <v>231</v>
      </c>
    </row>
    <row r="41" spans="2:8" x14ac:dyDescent="0.25">
      <c r="B41" s="6" t="s">
        <v>242</v>
      </c>
      <c r="C41" s="6" t="s">
        <v>9</v>
      </c>
      <c r="D41" s="3">
        <v>185</v>
      </c>
      <c r="E41" s="4" t="s">
        <v>72</v>
      </c>
      <c r="H41" t="s">
        <v>231</v>
      </c>
    </row>
    <row r="42" spans="2:8" x14ac:dyDescent="0.25">
      <c r="B42" s="6" t="s">
        <v>243</v>
      </c>
      <c r="C42" s="6" t="s">
        <v>10</v>
      </c>
      <c r="D42" s="1">
        <v>215</v>
      </c>
      <c r="E42" s="2" t="s">
        <v>67</v>
      </c>
      <c r="H42" t="s">
        <v>231</v>
      </c>
    </row>
    <row r="43" spans="2:8" x14ac:dyDescent="0.25">
      <c r="B43" s="6" t="s">
        <v>243</v>
      </c>
      <c r="C43" s="6" t="s">
        <v>10</v>
      </c>
      <c r="D43" s="3">
        <v>217</v>
      </c>
      <c r="E43" s="4" t="s">
        <v>74</v>
      </c>
      <c r="H43" t="s">
        <v>231</v>
      </c>
    </row>
    <row r="44" spans="2:8" x14ac:dyDescent="0.25">
      <c r="B44" s="6" t="s">
        <v>243</v>
      </c>
      <c r="C44" s="6" t="s">
        <v>10</v>
      </c>
      <c r="D44" s="1">
        <v>218</v>
      </c>
      <c r="E44" s="2" t="s">
        <v>75</v>
      </c>
      <c r="H44" t="s">
        <v>231</v>
      </c>
    </row>
    <row r="45" spans="2:8" x14ac:dyDescent="0.25">
      <c r="B45" s="6" t="s">
        <v>243</v>
      </c>
      <c r="C45" s="6" t="s">
        <v>10</v>
      </c>
      <c r="D45" s="3">
        <v>219</v>
      </c>
      <c r="E45" s="4" t="s">
        <v>76</v>
      </c>
      <c r="H45" t="s">
        <v>231</v>
      </c>
    </row>
    <row r="46" spans="2:8" x14ac:dyDescent="0.25">
      <c r="B46" s="6" t="s">
        <v>243</v>
      </c>
      <c r="C46" s="6" t="s">
        <v>10</v>
      </c>
      <c r="D46" s="1">
        <v>223</v>
      </c>
      <c r="E46" s="2" t="s">
        <v>77</v>
      </c>
      <c r="H46" t="s">
        <v>231</v>
      </c>
    </row>
    <row r="47" spans="2:8" x14ac:dyDescent="0.25">
      <c r="B47" s="6" t="s">
        <v>243</v>
      </c>
      <c r="C47" s="6" t="s">
        <v>10</v>
      </c>
      <c r="D47" s="3">
        <v>224</v>
      </c>
      <c r="E47" s="4" t="s">
        <v>78</v>
      </c>
      <c r="H47" t="s">
        <v>231</v>
      </c>
    </row>
    <row r="48" spans="2:8" x14ac:dyDescent="0.25">
      <c r="B48" s="6" t="s">
        <v>243</v>
      </c>
      <c r="C48" s="6" t="s">
        <v>10</v>
      </c>
      <c r="D48" s="1">
        <v>229</v>
      </c>
      <c r="E48" s="2" t="s">
        <v>79</v>
      </c>
      <c r="H48" t="s">
        <v>231</v>
      </c>
    </row>
    <row r="49" spans="2:8" x14ac:dyDescent="0.25">
      <c r="B49" s="6" t="s">
        <v>244</v>
      </c>
      <c r="C49" s="6" t="s">
        <v>11</v>
      </c>
      <c r="D49" s="3">
        <v>326</v>
      </c>
      <c r="E49" s="4" t="s">
        <v>37</v>
      </c>
      <c r="H49" t="s">
        <v>231</v>
      </c>
    </row>
    <row r="50" spans="2:8" x14ac:dyDescent="0.25">
      <c r="B50" s="6" t="s">
        <v>244</v>
      </c>
      <c r="C50" s="6" t="s">
        <v>11</v>
      </c>
      <c r="D50" s="1">
        <v>327</v>
      </c>
      <c r="E50" s="2" t="s">
        <v>81</v>
      </c>
      <c r="H50" t="s">
        <v>231</v>
      </c>
    </row>
    <row r="51" spans="2:8" x14ac:dyDescent="0.25">
      <c r="B51" s="6" t="s">
        <v>244</v>
      </c>
      <c r="C51" s="6" t="s">
        <v>11</v>
      </c>
      <c r="D51" s="3">
        <v>328</v>
      </c>
      <c r="E51" s="4" t="s">
        <v>82</v>
      </c>
      <c r="H51" t="s">
        <v>231</v>
      </c>
    </row>
    <row r="52" spans="2:8" x14ac:dyDescent="0.25">
      <c r="B52" s="6" t="s">
        <v>244</v>
      </c>
      <c r="C52" s="6" t="s">
        <v>11</v>
      </c>
      <c r="D52" s="1">
        <v>329</v>
      </c>
      <c r="E52" s="2" t="s">
        <v>83</v>
      </c>
      <c r="H52" t="s">
        <v>231</v>
      </c>
    </row>
    <row r="53" spans="2:8" x14ac:dyDescent="0.25">
      <c r="B53" s="6" t="s">
        <v>244</v>
      </c>
      <c r="C53" s="6" t="s">
        <v>11</v>
      </c>
      <c r="D53" s="3">
        <v>330</v>
      </c>
      <c r="E53" s="4" t="s">
        <v>84</v>
      </c>
      <c r="H53" t="s">
        <v>231</v>
      </c>
    </row>
    <row r="54" spans="2:8" x14ac:dyDescent="0.25">
      <c r="B54" s="6" t="s">
        <v>244</v>
      </c>
      <c r="C54" s="6" t="s">
        <v>11</v>
      </c>
      <c r="D54" s="1">
        <v>331</v>
      </c>
      <c r="E54" s="2" t="s">
        <v>85</v>
      </c>
      <c r="H54" t="s">
        <v>231</v>
      </c>
    </row>
    <row r="55" spans="2:8" x14ac:dyDescent="0.25">
      <c r="B55" s="6" t="s">
        <v>244</v>
      </c>
      <c r="C55" s="6" t="s">
        <v>11</v>
      </c>
      <c r="D55" s="3">
        <v>333</v>
      </c>
      <c r="E55" s="4" t="s">
        <v>86</v>
      </c>
      <c r="H55" t="s">
        <v>231</v>
      </c>
    </row>
    <row r="56" spans="2:8" x14ac:dyDescent="0.25">
      <c r="B56" s="6" t="s">
        <v>244</v>
      </c>
      <c r="C56" s="6" t="s">
        <v>11</v>
      </c>
      <c r="D56" s="1">
        <v>334</v>
      </c>
      <c r="E56" s="2" t="s">
        <v>87</v>
      </c>
      <c r="H56" t="s">
        <v>231</v>
      </c>
    </row>
    <row r="57" spans="2:8" x14ac:dyDescent="0.25">
      <c r="B57" s="6" t="s">
        <v>244</v>
      </c>
      <c r="C57" s="6" t="s">
        <v>11</v>
      </c>
      <c r="D57" s="3">
        <v>386</v>
      </c>
      <c r="E57" s="4" t="s">
        <v>88</v>
      </c>
      <c r="H57" t="s">
        <v>231</v>
      </c>
    </row>
    <row r="58" spans="2:8" x14ac:dyDescent="0.25">
      <c r="B58" s="6" t="s">
        <v>244</v>
      </c>
      <c r="C58" s="6" t="s">
        <v>11</v>
      </c>
      <c r="D58" s="1">
        <v>393</v>
      </c>
      <c r="E58" s="2" t="s">
        <v>88</v>
      </c>
      <c r="H58" t="s">
        <v>231</v>
      </c>
    </row>
    <row r="59" spans="2:8" x14ac:dyDescent="0.25">
      <c r="B59" s="6" t="s">
        <v>245</v>
      </c>
      <c r="C59" s="6" t="s">
        <v>12</v>
      </c>
      <c r="D59" s="3">
        <v>550</v>
      </c>
      <c r="E59" s="4" t="s">
        <v>90</v>
      </c>
      <c r="H59" t="s">
        <v>231</v>
      </c>
    </row>
    <row r="60" spans="2:8" x14ac:dyDescent="0.25">
      <c r="B60" s="6" t="s">
        <v>245</v>
      </c>
      <c r="C60" s="6" t="s">
        <v>12</v>
      </c>
      <c r="D60" s="1">
        <v>551</v>
      </c>
      <c r="E60" s="2" t="s">
        <v>91</v>
      </c>
      <c r="H60" t="s">
        <v>231</v>
      </c>
    </row>
    <row r="61" spans="2:8" x14ac:dyDescent="0.25">
      <c r="B61" s="6" t="s">
        <v>245</v>
      </c>
      <c r="C61" s="6" t="s">
        <v>12</v>
      </c>
      <c r="D61" s="3">
        <v>552</v>
      </c>
      <c r="E61" s="4" t="s">
        <v>92</v>
      </c>
      <c r="H61" t="s">
        <v>231</v>
      </c>
    </row>
    <row r="62" spans="2:8" x14ac:dyDescent="0.25">
      <c r="B62" s="6" t="s">
        <v>245</v>
      </c>
      <c r="C62" s="6" t="s">
        <v>12</v>
      </c>
      <c r="D62" s="1">
        <v>553</v>
      </c>
      <c r="E62" s="2" t="s">
        <v>93</v>
      </c>
      <c r="H62" t="s">
        <v>231</v>
      </c>
    </row>
    <row r="63" spans="2:8" x14ac:dyDescent="0.25">
      <c r="B63" s="6" t="s">
        <v>245</v>
      </c>
      <c r="C63" s="6" t="s">
        <v>12</v>
      </c>
      <c r="D63" s="3">
        <v>554</v>
      </c>
      <c r="E63" s="4" t="s">
        <v>94</v>
      </c>
      <c r="H63" t="s">
        <v>231</v>
      </c>
    </row>
    <row r="64" spans="2:8" x14ac:dyDescent="0.25">
      <c r="B64" s="6" t="s">
        <v>245</v>
      </c>
      <c r="C64" s="6" t="s">
        <v>12</v>
      </c>
      <c r="D64" s="1">
        <v>555</v>
      </c>
      <c r="E64" s="2" t="s">
        <v>95</v>
      </c>
      <c r="H64" t="s">
        <v>231</v>
      </c>
    </row>
    <row r="65" spans="2:8" x14ac:dyDescent="0.25">
      <c r="B65" s="6" t="s">
        <v>245</v>
      </c>
      <c r="C65" s="6" t="s">
        <v>12</v>
      </c>
      <c r="D65" s="3">
        <v>556</v>
      </c>
      <c r="E65" s="4" t="s">
        <v>96</v>
      </c>
      <c r="H65" t="s">
        <v>231</v>
      </c>
    </row>
    <row r="66" spans="2:8" x14ac:dyDescent="0.25">
      <c r="B66" s="6" t="s">
        <v>245</v>
      </c>
      <c r="C66" s="6" t="s">
        <v>12</v>
      </c>
      <c r="D66" s="1">
        <v>557</v>
      </c>
      <c r="E66" s="2" t="s">
        <v>97</v>
      </c>
      <c r="H66" t="s">
        <v>231</v>
      </c>
    </row>
    <row r="67" spans="2:8" x14ac:dyDescent="0.25">
      <c r="B67" s="6" t="s">
        <v>245</v>
      </c>
      <c r="C67" s="6" t="s">
        <v>12</v>
      </c>
      <c r="D67" s="3">
        <v>558</v>
      </c>
      <c r="E67" s="4" t="s">
        <v>98</v>
      </c>
      <c r="H67" t="s">
        <v>231</v>
      </c>
    </row>
    <row r="68" spans="2:8" x14ac:dyDescent="0.25">
      <c r="B68" s="6" t="s">
        <v>245</v>
      </c>
      <c r="C68" s="6" t="s">
        <v>12</v>
      </c>
      <c r="D68" s="1">
        <v>573</v>
      </c>
      <c r="E68" s="2" t="s">
        <v>99</v>
      </c>
      <c r="H68" t="s">
        <v>231</v>
      </c>
    </row>
    <row r="69" spans="2:8" x14ac:dyDescent="0.25">
      <c r="B69" s="6" t="s">
        <v>245</v>
      </c>
      <c r="C69" s="6" t="s">
        <v>12</v>
      </c>
      <c r="D69" s="3">
        <v>580</v>
      </c>
      <c r="E69" s="4" t="s">
        <v>100</v>
      </c>
      <c r="H69" t="s">
        <v>231</v>
      </c>
    </row>
    <row r="70" spans="2:8" x14ac:dyDescent="0.25">
      <c r="B70" s="6" t="s">
        <v>246</v>
      </c>
      <c r="C70" s="6" t="s">
        <v>13</v>
      </c>
      <c r="D70" s="1">
        <v>623</v>
      </c>
      <c r="E70" s="2" t="s">
        <v>102</v>
      </c>
      <c r="H70" t="s">
        <v>231</v>
      </c>
    </row>
    <row r="71" spans="2:8" x14ac:dyDescent="0.25">
      <c r="B71" s="6" t="s">
        <v>246</v>
      </c>
      <c r="C71" s="6" t="s">
        <v>13</v>
      </c>
      <c r="D71" s="3">
        <v>627</v>
      </c>
      <c r="E71" s="4" t="s">
        <v>103</v>
      </c>
      <c r="H71" t="s">
        <v>231</v>
      </c>
    </row>
    <row r="72" spans="2:8" x14ac:dyDescent="0.25">
      <c r="B72" s="6" t="s">
        <v>246</v>
      </c>
      <c r="C72" s="6" t="s">
        <v>13</v>
      </c>
      <c r="D72" s="1">
        <v>630</v>
      </c>
      <c r="E72" s="2" t="s">
        <v>104</v>
      </c>
      <c r="H72" t="s">
        <v>231</v>
      </c>
    </row>
    <row r="73" spans="2:8" x14ac:dyDescent="0.25">
      <c r="B73" s="6" t="s">
        <v>246</v>
      </c>
      <c r="C73" s="6" t="s">
        <v>13</v>
      </c>
      <c r="D73" s="3">
        <v>631</v>
      </c>
      <c r="E73" s="4" t="s">
        <v>105</v>
      </c>
      <c r="H73" t="s">
        <v>231</v>
      </c>
    </row>
    <row r="74" spans="2:8" x14ac:dyDescent="0.25">
      <c r="B74" s="6" t="s">
        <v>246</v>
      </c>
      <c r="C74" s="6" t="s">
        <v>13</v>
      </c>
      <c r="D74" s="1">
        <v>632</v>
      </c>
      <c r="E74" s="2" t="s">
        <v>106</v>
      </c>
      <c r="H74" t="s">
        <v>231</v>
      </c>
    </row>
    <row r="75" spans="2:8" x14ac:dyDescent="0.25">
      <c r="B75" s="6" t="s">
        <v>246</v>
      </c>
      <c r="C75" s="6" t="s">
        <v>13</v>
      </c>
      <c r="D75" s="3">
        <v>633</v>
      </c>
      <c r="E75" s="4" t="s">
        <v>107</v>
      </c>
      <c r="H75" t="s">
        <v>231</v>
      </c>
    </row>
    <row r="76" spans="2:8" x14ac:dyDescent="0.25">
      <c r="B76" s="6" t="s">
        <v>246</v>
      </c>
      <c r="C76" s="6" t="s">
        <v>13</v>
      </c>
      <c r="D76" s="1">
        <v>635</v>
      </c>
      <c r="E76" s="2" t="s">
        <v>49</v>
      </c>
      <c r="H76" t="s">
        <v>231</v>
      </c>
    </row>
    <row r="77" spans="2:8" x14ac:dyDescent="0.25">
      <c r="B77" s="6" t="s">
        <v>247</v>
      </c>
      <c r="C77" s="6" t="s">
        <v>14</v>
      </c>
      <c r="D77" s="3">
        <v>729</v>
      </c>
      <c r="E77" s="4" t="s">
        <v>67</v>
      </c>
      <c r="H77" t="s">
        <v>231</v>
      </c>
    </row>
    <row r="78" spans="2:8" x14ac:dyDescent="0.25">
      <c r="B78" s="6" t="s">
        <v>247</v>
      </c>
      <c r="C78" s="6" t="s">
        <v>14</v>
      </c>
      <c r="D78" s="1">
        <v>731</v>
      </c>
      <c r="E78" s="2" t="s">
        <v>109</v>
      </c>
      <c r="H78" t="s">
        <v>231</v>
      </c>
    </row>
    <row r="79" spans="2:8" x14ac:dyDescent="0.25">
      <c r="B79" s="6" t="s">
        <v>247</v>
      </c>
      <c r="C79" s="6" t="s">
        <v>14</v>
      </c>
      <c r="D79" s="3">
        <v>732</v>
      </c>
      <c r="E79" s="4" t="s">
        <v>110</v>
      </c>
      <c r="H79" t="s">
        <v>231</v>
      </c>
    </row>
    <row r="80" spans="2:8" x14ac:dyDescent="0.25">
      <c r="B80" s="6" t="s">
        <v>247</v>
      </c>
      <c r="C80" s="6" t="s">
        <v>14</v>
      </c>
      <c r="D80" s="1">
        <v>733</v>
      </c>
      <c r="E80" s="2" t="s">
        <v>111</v>
      </c>
      <c r="H80" t="s">
        <v>231</v>
      </c>
    </row>
    <row r="81" spans="2:8" x14ac:dyDescent="0.25">
      <c r="B81" s="6" t="s">
        <v>247</v>
      </c>
      <c r="C81" s="6" t="s">
        <v>14</v>
      </c>
      <c r="D81" s="3">
        <v>734</v>
      </c>
      <c r="E81" s="4" t="s">
        <v>112</v>
      </c>
      <c r="H81" t="s">
        <v>231</v>
      </c>
    </row>
    <row r="82" spans="2:8" x14ac:dyDescent="0.25">
      <c r="B82" s="6" t="s">
        <v>248</v>
      </c>
      <c r="C82" s="6" t="s">
        <v>15</v>
      </c>
      <c r="D82" s="1">
        <v>749</v>
      </c>
      <c r="E82" s="2" t="s">
        <v>67</v>
      </c>
      <c r="H82" t="s">
        <v>231</v>
      </c>
    </row>
    <row r="83" spans="2:8" x14ac:dyDescent="0.25">
      <c r="B83" s="6" t="s">
        <v>248</v>
      </c>
      <c r="C83" s="6" t="s">
        <v>15</v>
      </c>
      <c r="D83" s="3">
        <v>751</v>
      </c>
      <c r="E83" s="4" t="s">
        <v>114</v>
      </c>
      <c r="H83" t="s">
        <v>231</v>
      </c>
    </row>
    <row r="84" spans="2:8" x14ac:dyDescent="0.25">
      <c r="B84" s="6" t="s">
        <v>248</v>
      </c>
      <c r="C84" s="6" t="s">
        <v>15</v>
      </c>
      <c r="D84" s="1">
        <v>753</v>
      </c>
      <c r="E84" s="2" t="s">
        <v>115</v>
      </c>
      <c r="H84" t="s">
        <v>231</v>
      </c>
    </row>
    <row r="85" spans="2:8" x14ac:dyDescent="0.25">
      <c r="B85" s="6" t="s">
        <v>248</v>
      </c>
      <c r="C85" s="6" t="s">
        <v>15</v>
      </c>
      <c r="D85" s="3">
        <v>755</v>
      </c>
      <c r="E85" s="4" t="s">
        <v>116</v>
      </c>
      <c r="H85" t="s">
        <v>231</v>
      </c>
    </row>
    <row r="86" spans="2:8" x14ac:dyDescent="0.25">
      <c r="B86" s="6" t="s">
        <v>248</v>
      </c>
      <c r="C86" s="6" t="s">
        <v>15</v>
      </c>
      <c r="D86" s="1">
        <v>758</v>
      </c>
      <c r="E86" s="2" t="s">
        <v>117</v>
      </c>
      <c r="H86" t="s">
        <v>231</v>
      </c>
    </row>
    <row r="87" spans="2:8" x14ac:dyDescent="0.25">
      <c r="B87" s="6" t="s">
        <v>249</v>
      </c>
      <c r="C87" s="6" t="s">
        <v>16</v>
      </c>
      <c r="D87" s="3">
        <v>779</v>
      </c>
      <c r="E87" s="4" t="s">
        <v>45</v>
      </c>
      <c r="H87" t="s">
        <v>231</v>
      </c>
    </row>
    <row r="88" spans="2:8" x14ac:dyDescent="0.25">
      <c r="B88" s="6" t="s">
        <v>249</v>
      </c>
      <c r="C88" s="6" t="s">
        <v>16</v>
      </c>
      <c r="D88" s="1">
        <v>780</v>
      </c>
      <c r="E88" s="2" t="s">
        <v>119</v>
      </c>
      <c r="H88" t="s">
        <v>231</v>
      </c>
    </row>
    <row r="89" spans="2:8" x14ac:dyDescent="0.25">
      <c r="B89" s="6" t="s">
        <v>249</v>
      </c>
      <c r="C89" s="6" t="s">
        <v>16</v>
      </c>
      <c r="D89" s="3">
        <v>781</v>
      </c>
      <c r="E89" s="4" t="s">
        <v>120</v>
      </c>
      <c r="H89" t="s">
        <v>231</v>
      </c>
    </row>
    <row r="90" spans="2:8" x14ac:dyDescent="0.25">
      <c r="B90" s="6" t="s">
        <v>249</v>
      </c>
      <c r="C90" s="6" t="s">
        <v>16</v>
      </c>
      <c r="D90" s="1">
        <v>783</v>
      </c>
      <c r="E90" s="2" t="s">
        <v>121</v>
      </c>
      <c r="H90" t="s">
        <v>231</v>
      </c>
    </row>
    <row r="91" spans="2:8" x14ac:dyDescent="0.25">
      <c r="B91" s="6" t="s">
        <v>249</v>
      </c>
      <c r="C91" s="6" t="s">
        <v>16</v>
      </c>
      <c r="D91" s="3">
        <v>784</v>
      </c>
      <c r="E91" s="4" t="s">
        <v>122</v>
      </c>
      <c r="H91" t="s">
        <v>231</v>
      </c>
    </row>
    <row r="92" spans="2:8" x14ac:dyDescent="0.25">
      <c r="B92" s="6" t="s">
        <v>249</v>
      </c>
      <c r="C92" s="6" t="s">
        <v>16</v>
      </c>
      <c r="D92" s="1">
        <v>785</v>
      </c>
      <c r="E92" s="2" t="s">
        <v>123</v>
      </c>
      <c r="H92" t="s">
        <v>231</v>
      </c>
    </row>
    <row r="93" spans="2:8" x14ac:dyDescent="0.25">
      <c r="B93" s="6" t="s">
        <v>250</v>
      </c>
      <c r="C93" s="6" t="s">
        <v>17</v>
      </c>
      <c r="D93" s="3">
        <v>811</v>
      </c>
      <c r="E93" s="4" t="s">
        <v>125</v>
      </c>
      <c r="H93" t="s">
        <v>231</v>
      </c>
    </row>
    <row r="94" spans="2:8" x14ac:dyDescent="0.25">
      <c r="B94" s="6" t="s">
        <v>250</v>
      </c>
      <c r="C94" s="6" t="s">
        <v>17</v>
      </c>
      <c r="D94" s="1">
        <v>812</v>
      </c>
      <c r="E94" s="2" t="s">
        <v>107</v>
      </c>
      <c r="H94" t="s">
        <v>231</v>
      </c>
    </row>
    <row r="95" spans="2:8" x14ac:dyDescent="0.25">
      <c r="B95" s="6" t="s">
        <v>250</v>
      </c>
      <c r="C95" s="6" t="s">
        <v>17</v>
      </c>
      <c r="D95" s="3">
        <v>814</v>
      </c>
      <c r="E95" s="4" t="s">
        <v>67</v>
      </c>
      <c r="H95" t="s">
        <v>231</v>
      </c>
    </row>
    <row r="96" spans="2:8" x14ac:dyDescent="0.25">
      <c r="B96" s="6" t="s">
        <v>250</v>
      </c>
      <c r="C96" s="6" t="s">
        <v>17</v>
      </c>
      <c r="D96" s="1">
        <v>815</v>
      </c>
      <c r="E96" s="2" t="s">
        <v>126</v>
      </c>
      <c r="H96" t="s">
        <v>231</v>
      </c>
    </row>
    <row r="97" spans="2:8" x14ac:dyDescent="0.25">
      <c r="B97" s="6" t="s">
        <v>251</v>
      </c>
      <c r="C97" s="6" t="s">
        <v>18</v>
      </c>
      <c r="D97" s="3">
        <v>792</v>
      </c>
      <c r="E97" s="4" t="s">
        <v>67</v>
      </c>
      <c r="H97" t="s">
        <v>231</v>
      </c>
    </row>
    <row r="98" spans="2:8" x14ac:dyDescent="0.25">
      <c r="B98" s="6" t="s">
        <v>251</v>
      </c>
      <c r="C98" s="6" t="s">
        <v>18</v>
      </c>
      <c r="D98" s="1">
        <v>796</v>
      </c>
      <c r="E98" s="2" t="s">
        <v>128</v>
      </c>
      <c r="H98" t="s">
        <v>231</v>
      </c>
    </row>
    <row r="99" spans="2:8" x14ac:dyDescent="0.25">
      <c r="B99" s="6" t="s">
        <v>252</v>
      </c>
      <c r="C99" s="6" t="s">
        <v>19</v>
      </c>
      <c r="D99" s="3">
        <v>863</v>
      </c>
      <c r="E99" s="4" t="s">
        <v>67</v>
      </c>
      <c r="H99" t="s">
        <v>231</v>
      </c>
    </row>
    <row r="100" spans="2:8" x14ac:dyDescent="0.25">
      <c r="B100" s="6" t="s">
        <v>252</v>
      </c>
      <c r="C100" s="6" t="s">
        <v>19</v>
      </c>
      <c r="D100" s="1">
        <v>865</v>
      </c>
      <c r="E100" s="2" t="s">
        <v>130</v>
      </c>
      <c r="H100" t="s">
        <v>231</v>
      </c>
    </row>
    <row r="101" spans="2:8" x14ac:dyDescent="0.25">
      <c r="B101" s="6" t="s">
        <v>252</v>
      </c>
      <c r="C101" s="6" t="s">
        <v>19</v>
      </c>
      <c r="D101" s="3">
        <v>866</v>
      </c>
      <c r="E101" s="4" t="s">
        <v>131</v>
      </c>
      <c r="H101" t="s">
        <v>231</v>
      </c>
    </row>
    <row r="102" spans="2:8" x14ac:dyDescent="0.25">
      <c r="B102" s="6" t="s">
        <v>252</v>
      </c>
      <c r="C102" s="6" t="s">
        <v>19</v>
      </c>
      <c r="D102" s="1">
        <v>870</v>
      </c>
      <c r="E102" s="2" t="s">
        <v>132</v>
      </c>
      <c r="H102" t="s">
        <v>231</v>
      </c>
    </row>
    <row r="103" spans="2:8" x14ac:dyDescent="0.25">
      <c r="B103" s="6" t="s">
        <v>252</v>
      </c>
      <c r="C103" s="6" t="s">
        <v>19</v>
      </c>
      <c r="D103" s="3">
        <v>874</v>
      </c>
      <c r="E103" s="4" t="s">
        <v>133</v>
      </c>
      <c r="H103" t="s">
        <v>231</v>
      </c>
    </row>
    <row r="104" spans="2:8" x14ac:dyDescent="0.25">
      <c r="B104" s="6" t="s">
        <v>253</v>
      </c>
      <c r="C104" s="6" t="s">
        <v>20</v>
      </c>
      <c r="D104" s="1">
        <v>893</v>
      </c>
      <c r="E104" s="2" t="s">
        <v>135</v>
      </c>
      <c r="H104" t="s">
        <v>231</v>
      </c>
    </row>
    <row r="105" spans="2:8" x14ac:dyDescent="0.25">
      <c r="B105" s="6" t="s">
        <v>253</v>
      </c>
      <c r="C105" s="6" t="s">
        <v>20</v>
      </c>
      <c r="D105" s="3">
        <v>894</v>
      </c>
      <c r="E105" s="4" t="s">
        <v>136</v>
      </c>
      <c r="H105" t="s">
        <v>231</v>
      </c>
    </row>
    <row r="106" spans="2:8" x14ac:dyDescent="0.25">
      <c r="B106" s="6" t="s">
        <v>253</v>
      </c>
      <c r="C106" s="6" t="s">
        <v>20</v>
      </c>
      <c r="D106" s="1">
        <v>899</v>
      </c>
      <c r="E106" s="2" t="s">
        <v>137</v>
      </c>
      <c r="H106" t="s">
        <v>231</v>
      </c>
    </row>
    <row r="107" spans="2:8" x14ac:dyDescent="0.25">
      <c r="B107" s="6" t="s">
        <v>254</v>
      </c>
      <c r="C107" s="6" t="s">
        <v>21</v>
      </c>
      <c r="D107" s="3">
        <v>879</v>
      </c>
      <c r="E107" s="4" t="s">
        <v>67</v>
      </c>
      <c r="H107" t="s">
        <v>231</v>
      </c>
    </row>
    <row r="108" spans="2:8" x14ac:dyDescent="0.25">
      <c r="B108" s="6" t="s">
        <v>254</v>
      </c>
      <c r="C108" s="6" t="s">
        <v>21</v>
      </c>
      <c r="D108" s="1">
        <v>883</v>
      </c>
      <c r="E108" s="2" t="s">
        <v>139</v>
      </c>
      <c r="H108" t="s">
        <v>231</v>
      </c>
    </row>
    <row r="109" spans="2:8" x14ac:dyDescent="0.25">
      <c r="B109" s="6" t="s">
        <v>254</v>
      </c>
      <c r="C109" s="6" t="s">
        <v>21</v>
      </c>
      <c r="D109" s="3">
        <v>887</v>
      </c>
      <c r="E109" s="4" t="s">
        <v>140</v>
      </c>
      <c r="H109" t="s">
        <v>231</v>
      </c>
    </row>
    <row r="110" spans="2:8" x14ac:dyDescent="0.25">
      <c r="B110" s="6" t="s">
        <v>254</v>
      </c>
      <c r="C110" s="6" t="s">
        <v>21</v>
      </c>
      <c r="D110" s="1">
        <v>888</v>
      </c>
      <c r="E110" s="2" t="s">
        <v>141</v>
      </c>
      <c r="H110" t="s">
        <v>231</v>
      </c>
    </row>
    <row r="111" spans="2:8" x14ac:dyDescent="0.25">
      <c r="B111" s="6" t="s">
        <v>254</v>
      </c>
      <c r="C111" s="6" t="s">
        <v>21</v>
      </c>
      <c r="D111" s="3">
        <v>889</v>
      </c>
      <c r="E111" s="4" t="s">
        <v>142</v>
      </c>
      <c r="H111" t="s">
        <v>231</v>
      </c>
    </row>
    <row r="112" spans="2:8" x14ac:dyDescent="0.25">
      <c r="B112" s="6" t="s">
        <v>254</v>
      </c>
      <c r="C112" s="6" t="s">
        <v>21</v>
      </c>
      <c r="D112" s="1">
        <v>890</v>
      </c>
      <c r="E112" s="2" t="s">
        <v>143</v>
      </c>
      <c r="H112" t="s">
        <v>231</v>
      </c>
    </row>
    <row r="113" spans="2:8" x14ac:dyDescent="0.25">
      <c r="B113" s="6" t="s">
        <v>254</v>
      </c>
      <c r="C113" s="6" t="s">
        <v>21</v>
      </c>
      <c r="D113" s="3">
        <v>897</v>
      </c>
      <c r="E113" s="4" t="s">
        <v>144</v>
      </c>
      <c r="H113" t="s">
        <v>231</v>
      </c>
    </row>
    <row r="114" spans="2:8" x14ac:dyDescent="0.25">
      <c r="B114" s="6" t="s">
        <v>254</v>
      </c>
      <c r="C114" s="6" t="s">
        <v>21</v>
      </c>
      <c r="D114" s="1">
        <v>898</v>
      </c>
      <c r="E114" s="2" t="s">
        <v>145</v>
      </c>
      <c r="H114" t="s">
        <v>231</v>
      </c>
    </row>
    <row r="115" spans="2:8" x14ac:dyDescent="0.25">
      <c r="B115" s="6" t="s">
        <v>255</v>
      </c>
      <c r="C115" s="6" t="s">
        <v>22</v>
      </c>
      <c r="D115" s="3">
        <v>825</v>
      </c>
      <c r="E115" s="4" t="s">
        <v>147</v>
      </c>
      <c r="H115" t="s">
        <v>231</v>
      </c>
    </row>
    <row r="116" spans="2:8" x14ac:dyDescent="0.25">
      <c r="B116" s="6" t="s">
        <v>256</v>
      </c>
      <c r="C116" s="6" t="s">
        <v>23</v>
      </c>
      <c r="D116" s="1">
        <v>743</v>
      </c>
      <c r="E116" s="2" t="s">
        <v>23</v>
      </c>
      <c r="H116" t="s">
        <v>231</v>
      </c>
    </row>
    <row r="117" spans="2:8" x14ac:dyDescent="0.25">
      <c r="B117" s="6" t="s">
        <v>257</v>
      </c>
      <c r="C117" s="6" t="s">
        <v>24</v>
      </c>
      <c r="D117" s="3">
        <v>900</v>
      </c>
      <c r="E117" s="4" t="s">
        <v>150</v>
      </c>
      <c r="H117" t="s">
        <v>231</v>
      </c>
    </row>
    <row r="118" spans="2:8" x14ac:dyDescent="0.25">
      <c r="B118" s="6" t="s">
        <v>257</v>
      </c>
      <c r="C118" s="6" t="s">
        <v>24</v>
      </c>
      <c r="D118" s="1">
        <v>901</v>
      </c>
      <c r="E118" s="2" t="s">
        <v>151</v>
      </c>
      <c r="H118" t="s">
        <v>231</v>
      </c>
    </row>
    <row r="119" spans="2:8" x14ac:dyDescent="0.25">
      <c r="B119" s="6" t="s">
        <v>257</v>
      </c>
      <c r="C119" s="6" t="s">
        <v>24</v>
      </c>
      <c r="D119" s="3">
        <v>902</v>
      </c>
      <c r="E119" s="4" t="s">
        <v>152</v>
      </c>
      <c r="H119" t="s">
        <v>231</v>
      </c>
    </row>
    <row r="120" spans="2:8" x14ac:dyDescent="0.25">
      <c r="B120" s="6" t="s">
        <v>257</v>
      </c>
      <c r="C120" s="6" t="s">
        <v>24</v>
      </c>
      <c r="D120" s="1">
        <v>903</v>
      </c>
      <c r="E120" s="2" t="s">
        <v>153</v>
      </c>
      <c r="H120" t="s">
        <v>231</v>
      </c>
    </row>
    <row r="121" spans="2:8" x14ac:dyDescent="0.25">
      <c r="B121" s="6" t="s">
        <v>257</v>
      </c>
      <c r="C121" s="6" t="s">
        <v>24</v>
      </c>
      <c r="D121" s="3">
        <v>904</v>
      </c>
      <c r="E121" s="4" t="s">
        <v>154</v>
      </c>
      <c r="H121" t="s">
        <v>231</v>
      </c>
    </row>
    <row r="122" spans="2:8" x14ac:dyDescent="0.25">
      <c r="B122" s="6" t="s">
        <v>257</v>
      </c>
      <c r="C122" s="6" t="s">
        <v>24</v>
      </c>
      <c r="D122" s="1">
        <v>905</v>
      </c>
      <c r="E122" s="2" t="s">
        <v>155</v>
      </c>
      <c r="H122" t="s">
        <v>231</v>
      </c>
    </row>
    <row r="123" spans="2:8" x14ac:dyDescent="0.25">
      <c r="B123" s="6" t="s">
        <v>257</v>
      </c>
      <c r="C123" s="6" t="s">
        <v>24</v>
      </c>
      <c r="D123" s="3">
        <v>906</v>
      </c>
      <c r="E123" s="4" t="s">
        <v>156</v>
      </c>
      <c r="H123" t="s">
        <v>231</v>
      </c>
    </row>
    <row r="124" spans="2:8" x14ac:dyDescent="0.25">
      <c r="B124" s="6" t="s">
        <v>258</v>
      </c>
      <c r="C124" s="6" t="s">
        <v>25</v>
      </c>
      <c r="D124" s="1">
        <v>802</v>
      </c>
      <c r="E124" s="2" t="s">
        <v>25</v>
      </c>
      <c r="H124" t="s">
        <v>231</v>
      </c>
    </row>
    <row r="125" spans="2:8" x14ac:dyDescent="0.25">
      <c r="B125" s="6" t="s">
        <v>258</v>
      </c>
      <c r="C125" s="6" t="s">
        <v>25</v>
      </c>
      <c r="D125" s="3">
        <v>926</v>
      </c>
      <c r="E125" s="4" t="s">
        <v>158</v>
      </c>
      <c r="H125" t="s">
        <v>231</v>
      </c>
    </row>
    <row r="126" spans="2:8" x14ac:dyDescent="0.25">
      <c r="B126" s="6" t="s">
        <v>258</v>
      </c>
      <c r="C126" s="6" t="s">
        <v>25</v>
      </c>
      <c r="D126" s="1">
        <v>927</v>
      </c>
      <c r="E126" s="2" t="s">
        <v>159</v>
      </c>
      <c r="H126" t="s">
        <v>231</v>
      </c>
    </row>
    <row r="127" spans="2:8" x14ac:dyDescent="0.25">
      <c r="B127" s="6" t="s">
        <v>258</v>
      </c>
      <c r="C127" s="6" t="s">
        <v>25</v>
      </c>
      <c r="D127" s="3">
        <v>928</v>
      </c>
      <c r="E127" s="4" t="s">
        <v>160</v>
      </c>
      <c r="H127" t="s">
        <v>231</v>
      </c>
    </row>
    <row r="128" spans="2:8" x14ac:dyDescent="0.25">
      <c r="B128" s="6" t="s">
        <v>258</v>
      </c>
      <c r="C128" s="6" t="s">
        <v>25</v>
      </c>
      <c r="D128" s="1">
        <v>929</v>
      </c>
      <c r="E128" s="2" t="s">
        <v>161</v>
      </c>
      <c r="H128" t="s">
        <v>231</v>
      </c>
    </row>
    <row r="129" spans="2:8" x14ac:dyDescent="0.25">
      <c r="B129" s="6" t="s">
        <v>258</v>
      </c>
      <c r="C129" s="6" t="s">
        <v>25</v>
      </c>
      <c r="D129" s="3">
        <v>930</v>
      </c>
      <c r="E129" s="4" t="s">
        <v>162</v>
      </c>
      <c r="H129" t="s">
        <v>231</v>
      </c>
    </row>
    <row r="130" spans="2:8" x14ac:dyDescent="0.25">
      <c r="B130" s="6" t="s">
        <v>258</v>
      </c>
      <c r="C130" s="6" t="s">
        <v>25</v>
      </c>
      <c r="D130" s="1">
        <v>931</v>
      </c>
      <c r="E130" s="2" t="s">
        <v>163</v>
      </c>
      <c r="H130" t="s">
        <v>231</v>
      </c>
    </row>
    <row r="131" spans="2:8" x14ac:dyDescent="0.25">
      <c r="B131" s="6" t="s">
        <v>258</v>
      </c>
      <c r="C131" s="6" t="s">
        <v>25</v>
      </c>
      <c r="D131" s="3">
        <v>932</v>
      </c>
      <c r="E131" s="4" t="s">
        <v>164</v>
      </c>
      <c r="H131" t="s">
        <v>231</v>
      </c>
    </row>
    <row r="132" spans="2:8" x14ac:dyDescent="0.25">
      <c r="B132" s="6" t="s">
        <v>258</v>
      </c>
      <c r="C132" s="6" t="s">
        <v>25</v>
      </c>
      <c r="D132" s="1">
        <v>942</v>
      </c>
      <c r="E132" s="2" t="s">
        <v>165</v>
      </c>
      <c r="H132" t="s">
        <v>231</v>
      </c>
    </row>
    <row r="133" spans="2:8" x14ac:dyDescent="0.25">
      <c r="B133" s="6" t="s">
        <v>258</v>
      </c>
      <c r="C133" s="6" t="s">
        <v>25</v>
      </c>
      <c r="D133" s="3">
        <v>943</v>
      </c>
      <c r="E133" s="4" t="s">
        <v>166</v>
      </c>
      <c r="H133" t="s">
        <v>231</v>
      </c>
    </row>
    <row r="134" spans="2:8" x14ac:dyDescent="0.25">
      <c r="B134" s="6" t="s">
        <v>258</v>
      </c>
      <c r="C134" s="6" t="s">
        <v>25</v>
      </c>
      <c r="D134" s="1">
        <v>950</v>
      </c>
      <c r="E134" s="2" t="s">
        <v>167</v>
      </c>
      <c r="H134" t="s">
        <v>231</v>
      </c>
    </row>
    <row r="135" spans="2:8" x14ac:dyDescent="0.25">
      <c r="B135" s="6" t="s">
        <v>259</v>
      </c>
      <c r="C135" s="6" t="s">
        <v>26</v>
      </c>
      <c r="D135" s="3">
        <v>850</v>
      </c>
      <c r="E135" s="4" t="s">
        <v>26</v>
      </c>
      <c r="H135" t="s">
        <v>231</v>
      </c>
    </row>
    <row r="136" spans="2:8" x14ac:dyDescent="0.25">
      <c r="B136" s="8"/>
      <c r="C136" s="8"/>
      <c r="D136" s="9"/>
      <c r="E136" s="10"/>
    </row>
    <row r="137" spans="2:8" x14ac:dyDescent="0.25">
      <c r="B137" s="5" t="s">
        <v>27</v>
      </c>
      <c r="C137" s="5" t="s">
        <v>169</v>
      </c>
      <c r="D137" s="5" t="s">
        <v>28</v>
      </c>
      <c r="E137" s="5" t="s">
        <v>170</v>
      </c>
      <c r="F137" s="5" t="s">
        <v>227</v>
      </c>
      <c r="G137" s="5" t="s">
        <v>228</v>
      </c>
      <c r="H137" s="7" t="s">
        <v>229</v>
      </c>
    </row>
    <row r="138" spans="2:8" x14ac:dyDescent="0.25">
      <c r="B138" t="s">
        <v>236</v>
      </c>
      <c r="C138" t="s">
        <v>3</v>
      </c>
      <c r="D138">
        <v>24</v>
      </c>
      <c r="E138" t="s">
        <v>38</v>
      </c>
      <c r="F138">
        <v>1</v>
      </c>
      <c r="G138" t="s">
        <v>173</v>
      </c>
      <c r="H138" t="s">
        <v>230</v>
      </c>
    </row>
    <row r="139" spans="2:8" x14ac:dyDescent="0.25">
      <c r="B139" t="s">
        <v>236</v>
      </c>
      <c r="C139" t="s">
        <v>3</v>
      </c>
      <c r="D139">
        <v>24</v>
      </c>
      <c r="E139" t="s">
        <v>38</v>
      </c>
      <c r="F139">
        <v>2</v>
      </c>
      <c r="G139" t="s">
        <v>174</v>
      </c>
      <c r="H139" t="s">
        <v>230</v>
      </c>
    </row>
    <row r="140" spans="2:8" x14ac:dyDescent="0.25">
      <c r="B140" t="s">
        <v>238</v>
      </c>
      <c r="C140" t="s">
        <v>5</v>
      </c>
      <c r="D140">
        <v>54</v>
      </c>
      <c r="E140" t="s">
        <v>49</v>
      </c>
      <c r="F140">
        <v>1</v>
      </c>
      <c r="G140" t="s">
        <v>176</v>
      </c>
      <c r="H140" t="s">
        <v>230</v>
      </c>
    </row>
    <row r="141" spans="2:8" x14ac:dyDescent="0.25">
      <c r="B141" t="s">
        <v>238</v>
      </c>
      <c r="C141" t="s">
        <v>5</v>
      </c>
      <c r="D141">
        <v>54</v>
      </c>
      <c r="E141" t="s">
        <v>49</v>
      </c>
      <c r="F141">
        <v>3</v>
      </c>
      <c r="G141" t="s">
        <v>177</v>
      </c>
      <c r="H141" t="s">
        <v>230</v>
      </c>
    </row>
    <row r="142" spans="2:8" x14ac:dyDescent="0.25">
      <c r="B142" t="s">
        <v>240</v>
      </c>
      <c r="C142" t="s">
        <v>7</v>
      </c>
      <c r="D142">
        <v>90</v>
      </c>
      <c r="E142" t="s">
        <v>58</v>
      </c>
      <c r="F142">
        <v>1</v>
      </c>
      <c r="G142" t="s">
        <v>179</v>
      </c>
      <c r="H142" t="s">
        <v>230</v>
      </c>
    </row>
    <row r="143" spans="2:8" x14ac:dyDescent="0.25">
      <c r="B143" t="s">
        <v>240</v>
      </c>
      <c r="C143" t="s">
        <v>7</v>
      </c>
      <c r="D143">
        <v>90</v>
      </c>
      <c r="E143" t="s">
        <v>58</v>
      </c>
      <c r="F143">
        <v>2</v>
      </c>
      <c r="G143" t="s">
        <v>180</v>
      </c>
      <c r="H143" t="s">
        <v>230</v>
      </c>
    </row>
    <row r="144" spans="2:8" x14ac:dyDescent="0.25">
      <c r="B144" t="s">
        <v>240</v>
      </c>
      <c r="C144" t="s">
        <v>7</v>
      </c>
      <c r="D144">
        <v>90</v>
      </c>
      <c r="E144" t="s">
        <v>58</v>
      </c>
      <c r="F144">
        <v>3</v>
      </c>
      <c r="G144" t="s">
        <v>181</v>
      </c>
      <c r="H144" t="s">
        <v>230</v>
      </c>
    </row>
    <row r="145" spans="2:8" x14ac:dyDescent="0.25">
      <c r="B145" t="s">
        <v>240</v>
      </c>
      <c r="C145" t="s">
        <v>7</v>
      </c>
      <c r="D145">
        <v>90</v>
      </c>
      <c r="E145" t="s">
        <v>58</v>
      </c>
      <c r="F145">
        <v>4</v>
      </c>
      <c r="G145" t="s">
        <v>182</v>
      </c>
      <c r="H145" t="s">
        <v>230</v>
      </c>
    </row>
    <row r="146" spans="2:8" x14ac:dyDescent="0.25">
      <c r="B146" t="s">
        <v>240</v>
      </c>
      <c r="C146" t="s">
        <v>7</v>
      </c>
      <c r="D146">
        <v>90</v>
      </c>
      <c r="E146" t="s">
        <v>58</v>
      </c>
      <c r="F146">
        <v>5</v>
      </c>
      <c r="G146" t="s">
        <v>183</v>
      </c>
      <c r="H146" t="s">
        <v>230</v>
      </c>
    </row>
    <row r="147" spans="2:8" x14ac:dyDescent="0.25">
      <c r="B147" t="s">
        <v>240</v>
      </c>
      <c r="C147" t="s">
        <v>7</v>
      </c>
      <c r="D147">
        <v>90</v>
      </c>
      <c r="E147" t="s">
        <v>58</v>
      </c>
      <c r="F147">
        <v>6</v>
      </c>
      <c r="G147" t="s">
        <v>184</v>
      </c>
      <c r="H147" t="s">
        <v>230</v>
      </c>
    </row>
    <row r="148" spans="2:8" x14ac:dyDescent="0.25">
      <c r="B148" t="s">
        <v>240</v>
      </c>
      <c r="C148" t="s">
        <v>7</v>
      </c>
      <c r="D148">
        <v>90</v>
      </c>
      <c r="E148" t="s">
        <v>58</v>
      </c>
      <c r="F148">
        <v>7</v>
      </c>
      <c r="G148" t="s">
        <v>59</v>
      </c>
      <c r="H148" t="s">
        <v>230</v>
      </c>
    </row>
    <row r="149" spans="2:8" x14ac:dyDescent="0.25">
      <c r="B149" t="s">
        <v>240</v>
      </c>
      <c r="C149" t="s">
        <v>7</v>
      </c>
      <c r="D149">
        <v>90</v>
      </c>
      <c r="E149" t="s">
        <v>58</v>
      </c>
      <c r="F149">
        <v>8</v>
      </c>
      <c r="G149" t="s">
        <v>185</v>
      </c>
      <c r="H149" t="s">
        <v>230</v>
      </c>
    </row>
    <row r="150" spans="2:8" x14ac:dyDescent="0.25">
      <c r="B150" t="s">
        <v>241</v>
      </c>
      <c r="C150" t="s">
        <v>8</v>
      </c>
      <c r="D150">
        <v>134</v>
      </c>
      <c r="E150" t="s">
        <v>62</v>
      </c>
      <c r="F150">
        <v>2</v>
      </c>
      <c r="G150" t="s">
        <v>187</v>
      </c>
      <c r="H150" t="s">
        <v>230</v>
      </c>
    </row>
    <row r="151" spans="2:8" x14ac:dyDescent="0.25">
      <c r="B151" t="s">
        <v>241</v>
      </c>
      <c r="C151" t="s">
        <v>8</v>
      </c>
      <c r="D151">
        <v>134</v>
      </c>
      <c r="E151" t="s">
        <v>62</v>
      </c>
      <c r="F151">
        <v>3</v>
      </c>
      <c r="G151" t="s">
        <v>188</v>
      </c>
      <c r="H151" t="s">
        <v>230</v>
      </c>
    </row>
    <row r="152" spans="2:8" x14ac:dyDescent="0.25">
      <c r="B152" t="s">
        <v>241</v>
      </c>
      <c r="C152" t="s">
        <v>8</v>
      </c>
      <c r="D152">
        <v>134</v>
      </c>
      <c r="E152" t="s">
        <v>62</v>
      </c>
      <c r="F152">
        <v>4</v>
      </c>
      <c r="G152" t="s">
        <v>189</v>
      </c>
      <c r="H152" t="s">
        <v>230</v>
      </c>
    </row>
    <row r="153" spans="2:8" x14ac:dyDescent="0.25">
      <c r="B153" t="s">
        <v>241</v>
      </c>
      <c r="C153" t="s">
        <v>8</v>
      </c>
      <c r="D153">
        <v>134</v>
      </c>
      <c r="E153" t="s">
        <v>62</v>
      </c>
      <c r="F153">
        <v>5</v>
      </c>
      <c r="G153" t="s">
        <v>190</v>
      </c>
      <c r="H153" t="s">
        <v>230</v>
      </c>
    </row>
    <row r="154" spans="2:8" x14ac:dyDescent="0.25">
      <c r="B154" t="s">
        <v>241</v>
      </c>
      <c r="C154" t="s">
        <v>8</v>
      </c>
      <c r="D154">
        <v>134</v>
      </c>
      <c r="E154" t="s">
        <v>62</v>
      </c>
      <c r="F154">
        <v>6</v>
      </c>
      <c r="G154" t="s">
        <v>191</v>
      </c>
      <c r="H154" t="s">
        <v>230</v>
      </c>
    </row>
    <row r="155" spans="2:8" x14ac:dyDescent="0.25">
      <c r="B155" t="s">
        <v>241</v>
      </c>
      <c r="C155" t="s">
        <v>8</v>
      </c>
      <c r="D155">
        <v>135</v>
      </c>
      <c r="E155" t="s">
        <v>63</v>
      </c>
      <c r="F155">
        <v>1</v>
      </c>
      <c r="G155" t="s">
        <v>193</v>
      </c>
      <c r="H155" t="s">
        <v>230</v>
      </c>
    </row>
    <row r="156" spans="2:8" x14ac:dyDescent="0.25">
      <c r="B156" t="s">
        <v>241</v>
      </c>
      <c r="C156" t="s">
        <v>8</v>
      </c>
      <c r="D156">
        <v>135</v>
      </c>
      <c r="E156" t="s">
        <v>63</v>
      </c>
      <c r="F156">
        <v>2</v>
      </c>
      <c r="G156" t="s">
        <v>194</v>
      </c>
      <c r="H156" t="s">
        <v>230</v>
      </c>
    </row>
    <row r="157" spans="2:8" x14ac:dyDescent="0.25">
      <c r="B157" t="s">
        <v>241</v>
      </c>
      <c r="C157" t="s">
        <v>8</v>
      </c>
      <c r="D157">
        <v>136</v>
      </c>
      <c r="E157" t="s">
        <v>64</v>
      </c>
      <c r="F157">
        <v>2</v>
      </c>
      <c r="G157" t="s">
        <v>196</v>
      </c>
      <c r="H157" t="s">
        <v>230</v>
      </c>
    </row>
    <row r="158" spans="2:8" x14ac:dyDescent="0.25">
      <c r="B158" t="s">
        <v>241</v>
      </c>
      <c r="C158" t="s">
        <v>8</v>
      </c>
      <c r="D158">
        <v>136</v>
      </c>
      <c r="E158" t="s">
        <v>64</v>
      </c>
      <c r="F158">
        <v>3</v>
      </c>
      <c r="G158" t="s">
        <v>197</v>
      </c>
      <c r="H158" t="s">
        <v>230</v>
      </c>
    </row>
    <row r="159" spans="2:8" x14ac:dyDescent="0.25">
      <c r="B159" t="s">
        <v>241</v>
      </c>
      <c r="C159" t="s">
        <v>8</v>
      </c>
      <c r="D159">
        <v>136</v>
      </c>
      <c r="E159" t="s">
        <v>64</v>
      </c>
      <c r="F159">
        <v>4</v>
      </c>
      <c r="G159" t="s">
        <v>198</v>
      </c>
      <c r="H159" t="s">
        <v>230</v>
      </c>
    </row>
    <row r="160" spans="2:8" x14ac:dyDescent="0.25">
      <c r="B160" t="s">
        <v>241</v>
      </c>
      <c r="C160" t="s">
        <v>8</v>
      </c>
      <c r="D160">
        <v>136</v>
      </c>
      <c r="E160" t="s">
        <v>64</v>
      </c>
      <c r="F160">
        <v>5</v>
      </c>
      <c r="G160" t="s">
        <v>199</v>
      </c>
      <c r="H160" t="s">
        <v>230</v>
      </c>
    </row>
    <row r="161" spans="2:8" x14ac:dyDescent="0.25">
      <c r="B161" t="s">
        <v>241</v>
      </c>
      <c r="C161" t="s">
        <v>8</v>
      </c>
      <c r="D161">
        <v>136</v>
      </c>
      <c r="E161" t="s">
        <v>64</v>
      </c>
      <c r="F161">
        <v>6</v>
      </c>
      <c r="G161" t="s">
        <v>200</v>
      </c>
      <c r="H161" t="s">
        <v>230</v>
      </c>
    </row>
    <row r="162" spans="2:8" x14ac:dyDescent="0.25">
      <c r="B162" t="s">
        <v>241</v>
      </c>
      <c r="C162" t="s">
        <v>8</v>
      </c>
      <c r="D162">
        <v>136</v>
      </c>
      <c r="E162" t="s">
        <v>64</v>
      </c>
      <c r="F162">
        <v>7</v>
      </c>
      <c r="G162" t="s">
        <v>201</v>
      </c>
      <c r="H162" t="s">
        <v>230</v>
      </c>
    </row>
    <row r="163" spans="2:8" x14ac:dyDescent="0.25">
      <c r="B163" t="s">
        <v>241</v>
      </c>
      <c r="C163" t="s">
        <v>8</v>
      </c>
      <c r="D163">
        <v>138</v>
      </c>
      <c r="E163" t="s">
        <v>65</v>
      </c>
      <c r="F163">
        <v>1</v>
      </c>
      <c r="G163" t="s">
        <v>203</v>
      </c>
      <c r="H163" t="s">
        <v>230</v>
      </c>
    </row>
    <row r="164" spans="2:8" x14ac:dyDescent="0.25">
      <c r="B164" t="s">
        <v>241</v>
      </c>
      <c r="C164" t="s">
        <v>8</v>
      </c>
      <c r="D164">
        <v>138</v>
      </c>
      <c r="E164" t="s">
        <v>65</v>
      </c>
      <c r="F164">
        <v>2</v>
      </c>
      <c r="G164" t="s">
        <v>204</v>
      </c>
      <c r="H164" t="s">
        <v>230</v>
      </c>
    </row>
    <row r="165" spans="2:8" x14ac:dyDescent="0.25">
      <c r="B165" t="s">
        <v>244</v>
      </c>
      <c r="C165" t="s">
        <v>11</v>
      </c>
      <c r="D165">
        <v>327</v>
      </c>
      <c r="E165" t="s">
        <v>81</v>
      </c>
      <c r="F165">
        <v>1</v>
      </c>
      <c r="G165" t="s">
        <v>206</v>
      </c>
      <c r="H165" t="s">
        <v>230</v>
      </c>
    </row>
    <row r="166" spans="2:8" x14ac:dyDescent="0.25">
      <c r="B166" t="s">
        <v>244</v>
      </c>
      <c r="C166" t="s">
        <v>11</v>
      </c>
      <c r="D166">
        <v>327</v>
      </c>
      <c r="E166" t="s">
        <v>81</v>
      </c>
      <c r="F166">
        <v>2</v>
      </c>
      <c r="G166" t="s">
        <v>207</v>
      </c>
      <c r="H166" t="s">
        <v>230</v>
      </c>
    </row>
    <row r="167" spans="2:8" x14ac:dyDescent="0.25">
      <c r="B167" t="s">
        <v>244</v>
      </c>
      <c r="C167" t="s">
        <v>11</v>
      </c>
      <c r="D167">
        <v>327</v>
      </c>
      <c r="E167" t="s">
        <v>81</v>
      </c>
      <c r="F167">
        <v>3</v>
      </c>
      <c r="G167" t="s">
        <v>208</v>
      </c>
      <c r="H167" t="s">
        <v>230</v>
      </c>
    </row>
    <row r="168" spans="2:8" x14ac:dyDescent="0.25">
      <c r="B168" t="s">
        <v>244</v>
      </c>
      <c r="C168" t="s">
        <v>260</v>
      </c>
      <c r="D168">
        <v>331</v>
      </c>
      <c r="E168" t="s">
        <v>85</v>
      </c>
      <c r="F168">
        <v>1</v>
      </c>
      <c r="G168" t="s">
        <v>210</v>
      </c>
      <c r="H168" t="s">
        <v>230</v>
      </c>
    </row>
    <row r="169" spans="2:8" x14ac:dyDescent="0.25">
      <c r="B169" t="s">
        <v>244</v>
      </c>
      <c r="C169" t="s">
        <v>260</v>
      </c>
      <c r="D169">
        <v>331</v>
      </c>
      <c r="E169" t="s">
        <v>85</v>
      </c>
      <c r="F169">
        <v>2</v>
      </c>
      <c r="G169" t="s">
        <v>211</v>
      </c>
      <c r="H169" t="s">
        <v>230</v>
      </c>
    </row>
    <row r="170" spans="2:8" x14ac:dyDescent="0.25">
      <c r="B170" t="s">
        <v>245</v>
      </c>
      <c r="C170" t="s">
        <v>12</v>
      </c>
      <c r="D170">
        <v>573</v>
      </c>
      <c r="E170" t="s">
        <v>99</v>
      </c>
      <c r="F170">
        <v>1</v>
      </c>
      <c r="G170" t="s">
        <v>213</v>
      </c>
      <c r="H170" t="s">
        <v>230</v>
      </c>
    </row>
    <row r="171" spans="2:8" x14ac:dyDescent="0.25">
      <c r="B171" t="s">
        <v>245</v>
      </c>
      <c r="C171" t="s">
        <v>12</v>
      </c>
      <c r="D171">
        <v>573</v>
      </c>
      <c r="E171" t="s">
        <v>99</v>
      </c>
      <c r="F171">
        <v>2</v>
      </c>
      <c r="G171" t="s">
        <v>214</v>
      </c>
      <c r="H171" t="s">
        <v>230</v>
      </c>
    </row>
    <row r="172" spans="2:8" x14ac:dyDescent="0.25">
      <c r="B172" t="s">
        <v>245</v>
      </c>
      <c r="C172" t="s">
        <v>12</v>
      </c>
      <c r="D172">
        <v>573</v>
      </c>
      <c r="E172" t="s">
        <v>99</v>
      </c>
      <c r="F172">
        <v>3</v>
      </c>
      <c r="G172" t="s">
        <v>215</v>
      </c>
      <c r="H172" t="s">
        <v>230</v>
      </c>
    </row>
    <row r="173" spans="2:8" x14ac:dyDescent="0.25">
      <c r="B173" t="s">
        <v>245</v>
      </c>
      <c r="C173" t="s">
        <v>12</v>
      </c>
      <c r="D173">
        <v>573</v>
      </c>
      <c r="E173" t="s">
        <v>99</v>
      </c>
      <c r="F173">
        <v>4</v>
      </c>
      <c r="G173" t="s">
        <v>216</v>
      </c>
      <c r="H173" t="s">
        <v>230</v>
      </c>
    </row>
    <row r="174" spans="2:8" x14ac:dyDescent="0.25">
      <c r="B174" t="s">
        <v>245</v>
      </c>
      <c r="C174" t="s">
        <v>12</v>
      </c>
      <c r="D174">
        <v>573</v>
      </c>
      <c r="E174" t="s">
        <v>99</v>
      </c>
      <c r="F174">
        <v>5</v>
      </c>
      <c r="G174" t="s">
        <v>217</v>
      </c>
      <c r="H174" t="s">
        <v>230</v>
      </c>
    </row>
    <row r="175" spans="2:8" x14ac:dyDescent="0.25">
      <c r="B175" t="s">
        <v>246</v>
      </c>
      <c r="C175" t="s">
        <v>13</v>
      </c>
      <c r="D175">
        <v>631</v>
      </c>
      <c r="E175" t="s">
        <v>105</v>
      </c>
      <c r="F175">
        <v>1</v>
      </c>
      <c r="G175" t="s">
        <v>219</v>
      </c>
      <c r="H175" t="s">
        <v>230</v>
      </c>
    </row>
    <row r="176" spans="2:8" x14ac:dyDescent="0.25">
      <c r="B176" t="s">
        <v>246</v>
      </c>
      <c r="C176" t="s">
        <v>13</v>
      </c>
      <c r="D176">
        <v>631</v>
      </c>
      <c r="E176" t="s">
        <v>105</v>
      </c>
      <c r="F176">
        <v>2</v>
      </c>
      <c r="G176" t="s">
        <v>220</v>
      </c>
      <c r="H176" t="s">
        <v>230</v>
      </c>
    </row>
    <row r="177" spans="2:8" x14ac:dyDescent="0.25">
      <c r="B177" t="s">
        <v>247</v>
      </c>
      <c r="C177" t="s">
        <v>14</v>
      </c>
      <c r="D177">
        <v>732</v>
      </c>
      <c r="E177" t="s">
        <v>110</v>
      </c>
      <c r="F177">
        <v>1</v>
      </c>
      <c r="G177" t="s">
        <v>222</v>
      </c>
      <c r="H177" t="s">
        <v>230</v>
      </c>
    </row>
    <row r="178" spans="2:8" x14ac:dyDescent="0.25">
      <c r="B178" t="s">
        <v>247</v>
      </c>
      <c r="C178" t="s">
        <v>14</v>
      </c>
      <c r="D178">
        <v>732</v>
      </c>
      <c r="E178" t="s">
        <v>110</v>
      </c>
      <c r="F178">
        <v>2</v>
      </c>
      <c r="G178" t="s">
        <v>223</v>
      </c>
      <c r="H178" t="s">
        <v>230</v>
      </c>
    </row>
    <row r="179" spans="2:8" x14ac:dyDescent="0.25">
      <c r="B179" t="s">
        <v>259</v>
      </c>
      <c r="C179" t="s">
        <v>26</v>
      </c>
      <c r="D179">
        <v>850</v>
      </c>
      <c r="E179" t="s">
        <v>26</v>
      </c>
      <c r="F179">
        <v>1</v>
      </c>
      <c r="G179" t="s">
        <v>225</v>
      </c>
      <c r="H179" t="s">
        <v>230</v>
      </c>
    </row>
    <row r="180" spans="2:8" x14ac:dyDescent="0.25">
      <c r="B180" t="s">
        <v>259</v>
      </c>
      <c r="C180" t="s">
        <v>26</v>
      </c>
      <c r="D180">
        <v>850</v>
      </c>
      <c r="E180" t="s">
        <v>26</v>
      </c>
      <c r="F180">
        <v>2</v>
      </c>
      <c r="G180" t="s">
        <v>226</v>
      </c>
      <c r="H180" t="s">
        <v>230</v>
      </c>
    </row>
    <row r="183" spans="2:8" x14ac:dyDescent="0.25">
      <c r="B183" s="5" t="s">
        <v>27</v>
      </c>
      <c r="C183" s="5" t="s">
        <v>169</v>
      </c>
      <c r="H183" s="7" t="s">
        <v>229</v>
      </c>
    </row>
    <row r="184" spans="2:8" x14ac:dyDescent="0.25">
      <c r="B184" s="1">
        <v>101</v>
      </c>
      <c r="C184" s="2" t="s">
        <v>0</v>
      </c>
      <c r="H184" t="s">
        <v>232</v>
      </c>
    </row>
    <row r="185" spans="2:8" x14ac:dyDescent="0.25">
      <c r="B185" s="3">
        <v>102</v>
      </c>
      <c r="C185" s="4" t="s">
        <v>1</v>
      </c>
      <c r="H185" t="s">
        <v>232</v>
      </c>
    </row>
    <row r="186" spans="2:8" x14ac:dyDescent="0.25">
      <c r="B186" s="1">
        <v>103</v>
      </c>
      <c r="C186" s="2" t="s">
        <v>2</v>
      </c>
      <c r="H186" t="s">
        <v>232</v>
      </c>
    </row>
    <row r="187" spans="2:8" x14ac:dyDescent="0.25">
      <c r="B187" s="3">
        <v>201</v>
      </c>
      <c r="C187" s="4" t="s">
        <v>3</v>
      </c>
      <c r="H187" t="s">
        <v>232</v>
      </c>
    </row>
    <row r="188" spans="2:8" x14ac:dyDescent="0.25">
      <c r="B188" s="1">
        <v>202</v>
      </c>
      <c r="C188" s="2" t="s">
        <v>4</v>
      </c>
      <c r="H188" t="s">
        <v>232</v>
      </c>
    </row>
    <row r="189" spans="2:8" x14ac:dyDescent="0.25">
      <c r="B189" s="3">
        <v>203</v>
      </c>
      <c r="C189" s="4" t="s">
        <v>5</v>
      </c>
      <c r="H189" t="s">
        <v>232</v>
      </c>
    </row>
    <row r="190" spans="2:8" x14ac:dyDescent="0.25">
      <c r="B190" s="1">
        <v>204</v>
      </c>
      <c r="C190" s="2" t="s">
        <v>6</v>
      </c>
      <c r="H190" t="s">
        <v>232</v>
      </c>
    </row>
    <row r="191" spans="2:8" x14ac:dyDescent="0.25">
      <c r="B191" s="3">
        <v>205</v>
      </c>
      <c r="C191" s="4" t="s">
        <v>7</v>
      </c>
      <c r="H191" t="s">
        <v>232</v>
      </c>
    </row>
    <row r="192" spans="2:8" x14ac:dyDescent="0.25">
      <c r="B192" s="1">
        <v>206</v>
      </c>
      <c r="C192" s="2" t="s">
        <v>8</v>
      </c>
      <c r="H192" t="s">
        <v>232</v>
      </c>
    </row>
    <row r="193" spans="2:8" x14ac:dyDescent="0.25">
      <c r="B193" s="3">
        <v>207</v>
      </c>
      <c r="C193" s="4" t="s">
        <v>9</v>
      </c>
      <c r="H193" t="s">
        <v>232</v>
      </c>
    </row>
    <row r="194" spans="2:8" x14ac:dyDescent="0.25">
      <c r="B194" s="1">
        <v>208</v>
      </c>
      <c r="C194" s="2" t="s">
        <v>10</v>
      </c>
      <c r="H194" t="s">
        <v>232</v>
      </c>
    </row>
    <row r="195" spans="2:8" x14ac:dyDescent="0.25">
      <c r="B195" s="3">
        <v>209</v>
      </c>
      <c r="C195" s="4" t="s">
        <v>11</v>
      </c>
      <c r="H195" t="s">
        <v>232</v>
      </c>
    </row>
    <row r="196" spans="2:8" x14ac:dyDescent="0.25">
      <c r="B196" s="1">
        <v>210</v>
      </c>
      <c r="C196" s="2" t="s">
        <v>12</v>
      </c>
      <c r="H196" t="s">
        <v>232</v>
      </c>
    </row>
    <row r="197" spans="2:8" x14ac:dyDescent="0.25">
      <c r="B197" s="3">
        <v>211</v>
      </c>
      <c r="C197" s="4" t="s">
        <v>13</v>
      </c>
      <c r="H197" t="s">
        <v>232</v>
      </c>
    </row>
    <row r="198" spans="2:8" x14ac:dyDescent="0.25">
      <c r="B198" s="1">
        <v>212</v>
      </c>
      <c r="C198" s="2" t="s">
        <v>14</v>
      </c>
      <c r="H198" t="s">
        <v>232</v>
      </c>
    </row>
    <row r="199" spans="2:8" x14ac:dyDescent="0.25">
      <c r="B199" s="3">
        <v>213</v>
      </c>
      <c r="C199" s="4" t="s">
        <v>15</v>
      </c>
      <c r="H199" t="s">
        <v>232</v>
      </c>
    </row>
    <row r="200" spans="2:8" x14ac:dyDescent="0.25">
      <c r="B200" s="1">
        <v>214</v>
      </c>
      <c r="C200" s="2" t="s">
        <v>16</v>
      </c>
      <c r="H200" t="s">
        <v>232</v>
      </c>
    </row>
    <row r="201" spans="2:8" x14ac:dyDescent="0.25">
      <c r="B201" s="3">
        <v>215</v>
      </c>
      <c r="C201" s="4" t="s">
        <v>17</v>
      </c>
      <c r="H201" t="s">
        <v>232</v>
      </c>
    </row>
    <row r="202" spans="2:8" x14ac:dyDescent="0.25">
      <c r="B202" s="1">
        <v>216</v>
      </c>
      <c r="C202" s="2" t="s">
        <v>18</v>
      </c>
      <c r="H202" t="s">
        <v>232</v>
      </c>
    </row>
    <row r="203" spans="2:8" x14ac:dyDescent="0.25">
      <c r="B203" s="3">
        <v>217</v>
      </c>
      <c r="C203" s="4" t="s">
        <v>19</v>
      </c>
      <c r="H203" t="s">
        <v>232</v>
      </c>
    </row>
    <row r="204" spans="2:8" x14ac:dyDescent="0.25">
      <c r="B204" s="1">
        <v>218</v>
      </c>
      <c r="C204" s="2" t="s">
        <v>20</v>
      </c>
      <c r="H204" t="s">
        <v>232</v>
      </c>
    </row>
    <row r="205" spans="2:8" x14ac:dyDescent="0.25">
      <c r="B205" s="3">
        <v>219</v>
      </c>
      <c r="C205" s="4" t="s">
        <v>21</v>
      </c>
      <c r="H205" t="s">
        <v>232</v>
      </c>
    </row>
    <row r="206" spans="2:8" x14ac:dyDescent="0.25">
      <c r="B206" s="1">
        <v>230</v>
      </c>
      <c r="C206" s="2" t="s">
        <v>22</v>
      </c>
      <c r="H206" t="s">
        <v>232</v>
      </c>
    </row>
    <row r="207" spans="2:8" x14ac:dyDescent="0.25">
      <c r="B207" s="3">
        <v>231</v>
      </c>
      <c r="C207" s="4" t="s">
        <v>23</v>
      </c>
      <c r="H207" t="s">
        <v>232</v>
      </c>
    </row>
    <row r="208" spans="2:8" x14ac:dyDescent="0.25">
      <c r="B208" s="1">
        <v>232</v>
      </c>
      <c r="C208" s="2" t="s">
        <v>24</v>
      </c>
      <c r="H208" t="s">
        <v>232</v>
      </c>
    </row>
    <row r="209" spans="2:8" x14ac:dyDescent="0.25">
      <c r="B209" s="3">
        <v>301</v>
      </c>
      <c r="C209" s="4" t="s">
        <v>25</v>
      </c>
      <c r="H209" t="s">
        <v>232</v>
      </c>
    </row>
    <row r="210" spans="2:8" x14ac:dyDescent="0.25">
      <c r="B210" s="1">
        <v>401</v>
      </c>
      <c r="C210" s="2" t="s">
        <v>26</v>
      </c>
      <c r="H210" t="s">
        <v>232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1"/>
  <sheetViews>
    <sheetView showGridLines="0" zoomScale="110" zoomScaleNormal="110" workbookViewId="0">
      <selection activeCell="A8" sqref="A8:C14"/>
    </sheetView>
  </sheetViews>
  <sheetFormatPr baseColWidth="10" defaultRowHeight="15" x14ac:dyDescent="0.25"/>
  <cols>
    <col min="1" max="1" width="48.28515625" customWidth="1"/>
    <col min="2" max="4" width="22.42578125" customWidth="1"/>
    <col min="5" max="5" width="15.28515625" customWidth="1"/>
    <col min="6" max="6" width="14.140625" customWidth="1"/>
  </cols>
  <sheetData>
    <row r="1" spans="1:6" ht="18.75" x14ac:dyDescent="0.3">
      <c r="A1" s="21" t="s">
        <v>268</v>
      </c>
      <c r="B1" s="46" t="s">
        <v>273</v>
      </c>
      <c r="C1" s="46"/>
    </row>
    <row r="2" spans="1:6" x14ac:dyDescent="0.25">
      <c r="A2" s="12" t="s">
        <v>261</v>
      </c>
      <c r="B2" s="43" t="s">
        <v>287</v>
      </c>
      <c r="C2" s="43"/>
    </row>
    <row r="3" spans="1:6" x14ac:dyDescent="0.25">
      <c r="A3" s="13" t="s">
        <v>262</v>
      </c>
      <c r="B3" s="44" t="s">
        <v>286</v>
      </c>
      <c r="C3" s="44"/>
    </row>
    <row r="4" spans="1:6" x14ac:dyDescent="0.25">
      <c r="A4" s="14" t="s">
        <v>263</v>
      </c>
      <c r="B4" s="45" t="s">
        <v>270</v>
      </c>
      <c r="C4" s="45"/>
    </row>
    <row r="6" spans="1:6" x14ac:dyDescent="0.25">
      <c r="B6" s="26">
        <v>0.35</v>
      </c>
      <c r="C6" s="26">
        <v>0.35</v>
      </c>
      <c r="D6" s="26">
        <f>1-B6-C6</f>
        <v>0.30000000000000004</v>
      </c>
      <c r="E6" s="26">
        <f>SUM(B6:D6)</f>
        <v>1</v>
      </c>
    </row>
    <row r="7" spans="1:6" ht="31.5" x14ac:dyDescent="0.25">
      <c r="A7" s="15" t="s">
        <v>264</v>
      </c>
      <c r="B7" s="16" t="s">
        <v>265</v>
      </c>
      <c r="C7" s="16" t="s">
        <v>266</v>
      </c>
      <c r="D7" s="16" t="s">
        <v>267</v>
      </c>
      <c r="E7" s="15" t="s">
        <v>273</v>
      </c>
      <c r="F7" s="15" t="s">
        <v>268</v>
      </c>
    </row>
    <row r="8" spans="1:6" x14ac:dyDescent="0.25">
      <c r="A8" s="28" t="s">
        <v>279</v>
      </c>
      <c r="B8" s="17"/>
      <c r="C8" s="17"/>
      <c r="D8" s="17" t="e">
        <f>+#REF!</f>
        <v>#REF!</v>
      </c>
      <c r="E8" s="18" t="e">
        <f>(B8*$B$6)+(C8*$C$6)+(D8*$D$6)</f>
        <v>#REF!</v>
      </c>
      <c r="F8" s="11" t="e">
        <f>IF(E8&lt;=49.99%,$A$4,IF(AND(E8&gt;49.99%,E8&lt;=89.99%),$A$3,$A$2))</f>
        <v>#REF!</v>
      </c>
    </row>
    <row r="9" spans="1:6" x14ac:dyDescent="0.25">
      <c r="A9" s="28" t="s">
        <v>280</v>
      </c>
      <c r="B9" s="17"/>
      <c r="C9" s="17"/>
      <c r="D9" s="17" t="e">
        <f>+#REF!</f>
        <v>#REF!</v>
      </c>
      <c r="E9" s="18" t="e">
        <f>(B9*$B$6)+(C9*$C$6)+(D9*$D$6)</f>
        <v>#REF!</v>
      </c>
      <c r="F9" s="11" t="e">
        <f>IF(E9&lt;=49.99%,$A$4,IF(AND(E9&gt;49.99%,E9&lt;=89.99%),$A$3,$A$2))</f>
        <v>#REF!</v>
      </c>
    </row>
    <row r="10" spans="1:6" x14ac:dyDescent="0.25">
      <c r="A10" s="28" t="s">
        <v>281</v>
      </c>
      <c r="B10" s="17"/>
      <c r="C10" s="17"/>
      <c r="D10" s="17" t="e">
        <f>+#REF!</f>
        <v>#REF!</v>
      </c>
      <c r="E10" s="18" t="e">
        <f t="shared" ref="E10:E13" si="0">(B10*$B$6)+(C10*$C$6)+(D10*$D$6)</f>
        <v>#REF!</v>
      </c>
      <c r="F10" s="11" t="e">
        <f t="shared" ref="F10:F14" si="1">IF(E10&lt;=49.99%,$A$4,IF(AND(E10&gt;49.99%,E10&lt;=89.99%),$A$3,$A$2))</f>
        <v>#REF!</v>
      </c>
    </row>
    <row r="11" spans="1:6" x14ac:dyDescent="0.25">
      <c r="A11" s="28" t="s">
        <v>282</v>
      </c>
      <c r="B11" s="17"/>
      <c r="C11" s="17"/>
      <c r="D11" s="17" t="e">
        <f>+#REF!</f>
        <v>#REF!</v>
      </c>
      <c r="E11" s="18" t="e">
        <f t="shared" si="0"/>
        <v>#REF!</v>
      </c>
      <c r="F11" s="11" t="e">
        <f t="shared" si="1"/>
        <v>#REF!</v>
      </c>
    </row>
    <row r="12" spans="1:6" x14ac:dyDescent="0.25">
      <c r="A12" s="28" t="s">
        <v>283</v>
      </c>
      <c r="B12" s="17"/>
      <c r="C12" s="17"/>
      <c r="D12" s="17" t="e">
        <f>+#REF!</f>
        <v>#REF!</v>
      </c>
      <c r="E12" s="18" t="e">
        <f t="shared" si="0"/>
        <v>#REF!</v>
      </c>
      <c r="F12" s="11" t="e">
        <f t="shared" si="1"/>
        <v>#REF!</v>
      </c>
    </row>
    <row r="13" spans="1:6" x14ac:dyDescent="0.25">
      <c r="A13" s="28" t="s">
        <v>284</v>
      </c>
      <c r="B13" s="17"/>
      <c r="C13" s="17"/>
      <c r="D13" s="17" t="e">
        <f>+#REF!</f>
        <v>#REF!</v>
      </c>
      <c r="E13" s="18" t="e">
        <f t="shared" si="0"/>
        <v>#REF!</v>
      </c>
      <c r="F13" s="11" t="e">
        <f t="shared" si="1"/>
        <v>#REF!</v>
      </c>
    </row>
    <row r="14" spans="1:6" x14ac:dyDescent="0.25">
      <c r="A14" s="28" t="s">
        <v>285</v>
      </c>
      <c r="B14" s="17"/>
      <c r="C14" s="17"/>
      <c r="D14" s="17" t="e">
        <f>+#REF!</f>
        <v>#REF!</v>
      </c>
      <c r="E14" s="18" t="e">
        <f t="shared" ref="E14" si="2">(B14*$B$6)+(C14*$C$6)+(D14*$D$6)</f>
        <v>#REF!</v>
      </c>
      <c r="F14" s="11" t="e">
        <f t="shared" si="1"/>
        <v>#REF!</v>
      </c>
    </row>
    <row r="15" spans="1:6" ht="3.75" customHeight="1" thickBot="1" x14ac:dyDescent="0.3">
      <c r="A15" s="24"/>
      <c r="B15" s="25"/>
      <c r="C15" s="25"/>
      <c r="D15" s="25"/>
      <c r="E15" s="22"/>
      <c r="F15" s="23"/>
    </row>
    <row r="16" spans="1:6" ht="6" customHeight="1" x14ac:dyDescent="0.25">
      <c r="A16" s="19"/>
    </row>
    <row r="17" spans="1:1" ht="15.75" x14ac:dyDescent="0.25">
      <c r="A17" s="20" t="s">
        <v>271</v>
      </c>
    </row>
    <row r="19" spans="1:1" ht="15.75" x14ac:dyDescent="0.25">
      <c r="A19" s="20" t="s">
        <v>269</v>
      </c>
    </row>
    <row r="21" spans="1:1" ht="15.75" x14ac:dyDescent="0.25">
      <c r="A21" s="20" t="s">
        <v>272</v>
      </c>
    </row>
  </sheetData>
  <mergeCells count="4">
    <mergeCell ref="B2:C2"/>
    <mergeCell ref="B3:C3"/>
    <mergeCell ref="B4:C4"/>
    <mergeCell ref="B1:C1"/>
  </mergeCells>
  <pageMargins left="0.7" right="0.7" top="0.75" bottom="0.75" header="0.3" footer="0.3"/>
  <ignoredErrors>
    <ignoredError sqref="E14:F14 F9 E10:F10 E11:F11 E12:F12 E13:F1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1"/>
  <sheetViews>
    <sheetView tabSelected="1" topLeftCell="A4" workbookViewId="0">
      <selection activeCell="I14" sqref="I14"/>
    </sheetView>
  </sheetViews>
  <sheetFormatPr baseColWidth="10" defaultRowHeight="15" x14ac:dyDescent="0.25"/>
  <cols>
    <col min="1" max="1" width="32.42578125" customWidth="1"/>
    <col min="2" max="2" width="54.42578125" bestFit="1" customWidth="1"/>
    <col min="3" max="3" width="18.28515625" bestFit="1" customWidth="1"/>
    <col min="4" max="4" width="9.7109375" bestFit="1" customWidth="1"/>
    <col min="5" max="5" width="14.42578125" bestFit="1" customWidth="1"/>
    <col min="6" max="6" width="12.42578125" bestFit="1" customWidth="1"/>
    <col min="7" max="7" width="17" bestFit="1" customWidth="1"/>
    <col min="8" max="8" width="17.140625" bestFit="1" customWidth="1"/>
  </cols>
  <sheetData>
    <row r="1" spans="1:8" ht="30" x14ac:dyDescent="0.25">
      <c r="A1" s="34" t="s">
        <v>390</v>
      </c>
      <c r="B1" s="31" t="s">
        <v>389</v>
      </c>
      <c r="C1" s="31" t="s">
        <v>274</v>
      </c>
      <c r="D1" s="31" t="s">
        <v>275</v>
      </c>
      <c r="E1" s="31" t="s">
        <v>276</v>
      </c>
      <c r="F1" s="34" t="s">
        <v>397</v>
      </c>
      <c r="G1" s="31" t="s">
        <v>277</v>
      </c>
      <c r="H1" s="31" t="s">
        <v>278</v>
      </c>
    </row>
    <row r="2" spans="1:8" x14ac:dyDescent="0.25">
      <c r="A2" s="38" t="s">
        <v>391</v>
      </c>
      <c r="B2" s="40" t="s">
        <v>318</v>
      </c>
      <c r="C2" s="30">
        <v>5265749450</v>
      </c>
      <c r="D2" s="30">
        <v>0</v>
      </c>
      <c r="E2" s="30">
        <v>0</v>
      </c>
      <c r="F2" s="30">
        <v>0</v>
      </c>
      <c r="G2" s="30">
        <v>4854814276.6700001</v>
      </c>
      <c r="H2" s="30">
        <v>410935173.32999998</v>
      </c>
    </row>
    <row r="3" spans="1:8" x14ac:dyDescent="0.25">
      <c r="A3" s="38" t="s">
        <v>391</v>
      </c>
      <c r="B3" s="40" t="s">
        <v>319</v>
      </c>
      <c r="C3" s="30">
        <v>8000000</v>
      </c>
      <c r="D3" s="30">
        <v>0</v>
      </c>
      <c r="E3" s="30">
        <v>0</v>
      </c>
      <c r="F3" s="30">
        <v>0</v>
      </c>
      <c r="G3" s="30">
        <v>569747.24</v>
      </c>
      <c r="H3" s="30">
        <v>7430252.7599999998</v>
      </c>
    </row>
    <row r="4" spans="1:8" x14ac:dyDescent="0.25">
      <c r="A4" s="38" t="s">
        <v>391</v>
      </c>
      <c r="B4" s="40" t="s">
        <v>320</v>
      </c>
      <c r="C4" s="30">
        <v>1940160</v>
      </c>
      <c r="D4" s="30">
        <v>0</v>
      </c>
      <c r="E4" s="30">
        <v>0</v>
      </c>
      <c r="F4" s="30">
        <v>0</v>
      </c>
      <c r="G4" s="30">
        <v>0</v>
      </c>
      <c r="H4" s="30">
        <v>1940160</v>
      </c>
    </row>
    <row r="5" spans="1:8" x14ac:dyDescent="0.25">
      <c r="A5" s="38" t="s">
        <v>391</v>
      </c>
      <c r="B5" s="40" t="s">
        <v>321</v>
      </c>
      <c r="C5" s="30">
        <v>1885396139</v>
      </c>
      <c r="D5" s="30">
        <v>0</v>
      </c>
      <c r="E5" s="30">
        <v>0</v>
      </c>
      <c r="F5" s="30">
        <v>0</v>
      </c>
      <c r="G5" s="30">
        <v>1785725582.3399999</v>
      </c>
      <c r="H5" s="30">
        <v>99670556.659999996</v>
      </c>
    </row>
    <row r="6" spans="1:8" x14ac:dyDescent="0.25">
      <c r="A6" s="38" t="s">
        <v>391</v>
      </c>
      <c r="B6" s="40" t="s">
        <v>322</v>
      </c>
      <c r="C6" s="30">
        <v>2050555150</v>
      </c>
      <c r="D6" s="30">
        <v>0</v>
      </c>
      <c r="E6" s="30">
        <v>0</v>
      </c>
      <c r="F6" s="30">
        <v>0</v>
      </c>
      <c r="G6" s="30">
        <v>1957672537.49</v>
      </c>
      <c r="H6" s="30">
        <v>92882612.510000005</v>
      </c>
    </row>
    <row r="7" spans="1:8" x14ac:dyDescent="0.25">
      <c r="A7" s="38" t="s">
        <v>391</v>
      </c>
      <c r="B7" s="40" t="s">
        <v>323</v>
      </c>
      <c r="C7" s="30">
        <v>898973153</v>
      </c>
      <c r="D7" s="30">
        <v>0</v>
      </c>
      <c r="E7" s="30">
        <v>0</v>
      </c>
      <c r="F7" s="30">
        <v>0</v>
      </c>
      <c r="G7" s="30">
        <v>827175598.41999996</v>
      </c>
      <c r="H7" s="30">
        <v>71797554.579999998</v>
      </c>
    </row>
    <row r="8" spans="1:8" x14ac:dyDescent="0.25">
      <c r="A8" s="38" t="s">
        <v>391</v>
      </c>
      <c r="B8" s="40" t="s">
        <v>324</v>
      </c>
      <c r="C8" s="30">
        <v>781166000</v>
      </c>
      <c r="D8" s="30">
        <v>0</v>
      </c>
      <c r="E8" s="30">
        <v>0</v>
      </c>
      <c r="F8" s="30">
        <v>0</v>
      </c>
      <c r="G8" s="30">
        <v>760601556.65999997</v>
      </c>
      <c r="H8" s="30">
        <v>20564443.34</v>
      </c>
    </row>
    <row r="9" spans="1:8" x14ac:dyDescent="0.25">
      <c r="A9" s="38" t="s">
        <v>391</v>
      </c>
      <c r="B9" s="40" t="s">
        <v>325</v>
      </c>
      <c r="C9" s="30">
        <v>675357217</v>
      </c>
      <c r="D9" s="30">
        <v>0</v>
      </c>
      <c r="E9" s="30">
        <v>0</v>
      </c>
      <c r="F9" s="30">
        <v>0</v>
      </c>
      <c r="G9" s="30">
        <v>602191887.70000005</v>
      </c>
      <c r="H9" s="30">
        <v>73165329.299999997</v>
      </c>
    </row>
    <row r="10" spans="1:8" x14ac:dyDescent="0.25">
      <c r="A10" s="38" t="s">
        <v>391</v>
      </c>
      <c r="B10" s="40" t="s">
        <v>326</v>
      </c>
      <c r="C10" s="30">
        <v>990980181</v>
      </c>
      <c r="D10" s="30">
        <v>0</v>
      </c>
      <c r="E10" s="30">
        <v>0</v>
      </c>
      <c r="F10" s="30">
        <v>0</v>
      </c>
      <c r="G10" s="30">
        <v>922585642</v>
      </c>
      <c r="H10" s="30">
        <v>68394539</v>
      </c>
    </row>
    <row r="11" spans="1:8" x14ac:dyDescent="0.25">
      <c r="A11" s="38" t="s">
        <v>391</v>
      </c>
      <c r="B11" s="40" t="s">
        <v>327</v>
      </c>
      <c r="C11" s="30">
        <v>54040822</v>
      </c>
      <c r="D11" s="30">
        <v>0</v>
      </c>
      <c r="E11" s="30">
        <v>0</v>
      </c>
      <c r="F11" s="30">
        <v>0</v>
      </c>
      <c r="G11" s="30">
        <v>49854727</v>
      </c>
      <c r="H11" s="30">
        <v>4186095</v>
      </c>
    </row>
    <row r="12" spans="1:8" x14ac:dyDescent="0.25">
      <c r="A12" s="38" t="s">
        <v>391</v>
      </c>
      <c r="B12" s="40" t="s">
        <v>328</v>
      </c>
      <c r="C12" s="30">
        <v>562478617</v>
      </c>
      <c r="D12" s="30">
        <v>0</v>
      </c>
      <c r="E12" s="30">
        <v>0</v>
      </c>
      <c r="F12" s="30">
        <v>0</v>
      </c>
      <c r="G12" s="30">
        <v>520080499</v>
      </c>
      <c r="H12" s="30">
        <v>42398118</v>
      </c>
    </row>
    <row r="13" spans="1:8" x14ac:dyDescent="0.25">
      <c r="A13" s="38" t="s">
        <v>391</v>
      </c>
      <c r="B13" s="40" t="s">
        <v>329</v>
      </c>
      <c r="C13" s="30">
        <v>186827463</v>
      </c>
      <c r="D13" s="30">
        <v>0</v>
      </c>
      <c r="E13" s="30">
        <v>0</v>
      </c>
      <c r="F13" s="30">
        <v>0</v>
      </c>
      <c r="G13" s="30">
        <v>173234378</v>
      </c>
      <c r="H13" s="30">
        <v>13593085</v>
      </c>
    </row>
    <row r="14" spans="1:8" x14ac:dyDescent="0.25">
      <c r="A14" s="38" t="s">
        <v>391</v>
      </c>
      <c r="B14" s="40" t="s">
        <v>330</v>
      </c>
      <c r="C14" s="30">
        <v>295489924</v>
      </c>
      <c r="D14" s="30">
        <v>0</v>
      </c>
      <c r="E14" s="30">
        <v>0</v>
      </c>
      <c r="F14" s="30">
        <v>0</v>
      </c>
      <c r="G14" s="30">
        <v>275241372</v>
      </c>
      <c r="H14" s="30">
        <v>20248552</v>
      </c>
    </row>
    <row r="15" spans="1:8" x14ac:dyDescent="0.25">
      <c r="A15" s="38" t="s">
        <v>391</v>
      </c>
      <c r="B15" s="40" t="s">
        <v>331</v>
      </c>
      <c r="C15" s="30">
        <v>203000000</v>
      </c>
      <c r="D15" s="30">
        <v>0</v>
      </c>
      <c r="E15" s="30">
        <v>0</v>
      </c>
      <c r="F15" s="30">
        <v>0</v>
      </c>
      <c r="G15" s="30">
        <v>193842865.69999999</v>
      </c>
      <c r="H15" s="30">
        <v>9157134.3000000007</v>
      </c>
    </row>
    <row r="16" spans="1:8" x14ac:dyDescent="0.25">
      <c r="A16" s="52" t="s">
        <v>383</v>
      </c>
      <c r="B16" s="53"/>
      <c r="C16" s="32">
        <f t="shared" ref="C16:H16" si="0">SUM(C2:C15)</f>
        <v>13859954276</v>
      </c>
      <c r="D16" s="32">
        <f t="shared" si="0"/>
        <v>0</v>
      </c>
      <c r="E16" s="32">
        <f t="shared" si="0"/>
        <v>0</v>
      </c>
      <c r="F16" s="32">
        <f t="shared" si="0"/>
        <v>0</v>
      </c>
      <c r="G16" s="32">
        <f t="shared" si="0"/>
        <v>12923590670.220001</v>
      </c>
      <c r="H16" s="32">
        <f t="shared" si="0"/>
        <v>936363605.77999997</v>
      </c>
    </row>
    <row r="17" spans="1:8" x14ac:dyDescent="0.25">
      <c r="A17" s="39" t="s">
        <v>392</v>
      </c>
      <c r="B17" s="40" t="s">
        <v>311</v>
      </c>
      <c r="C17" s="30">
        <v>147730358</v>
      </c>
      <c r="D17" s="30">
        <v>0</v>
      </c>
      <c r="E17" s="30">
        <v>0</v>
      </c>
      <c r="F17" s="30">
        <v>0</v>
      </c>
      <c r="G17" s="30">
        <v>147714663.19999999</v>
      </c>
      <c r="H17" s="30">
        <v>15694.8</v>
      </c>
    </row>
    <row r="18" spans="1:8" x14ac:dyDescent="0.25">
      <c r="A18" s="39" t="s">
        <v>392</v>
      </c>
      <c r="B18" s="29" t="s">
        <v>312</v>
      </c>
      <c r="C18" s="30">
        <v>269072783</v>
      </c>
      <c r="D18" s="30">
        <v>0</v>
      </c>
      <c r="E18" s="30">
        <v>5098233.97</v>
      </c>
      <c r="F18" s="30">
        <v>0</v>
      </c>
      <c r="G18" s="30">
        <v>251306964.94999999</v>
      </c>
      <c r="H18" s="30">
        <v>12667584.08</v>
      </c>
    </row>
    <row r="19" spans="1:8" x14ac:dyDescent="0.25">
      <c r="A19" s="39" t="s">
        <v>392</v>
      </c>
      <c r="B19" s="29" t="s">
        <v>288</v>
      </c>
      <c r="C19" s="30">
        <v>27646866</v>
      </c>
      <c r="D19" s="30">
        <v>0</v>
      </c>
      <c r="E19" s="30">
        <v>355653.99</v>
      </c>
      <c r="F19" s="30">
        <v>0</v>
      </c>
      <c r="G19" s="30">
        <v>25001768.77</v>
      </c>
      <c r="H19" s="30">
        <v>2289443.2400000002</v>
      </c>
    </row>
    <row r="20" spans="1:8" x14ac:dyDescent="0.25">
      <c r="A20" s="39" t="s">
        <v>392</v>
      </c>
      <c r="B20" s="29" t="s">
        <v>332</v>
      </c>
      <c r="C20" s="30">
        <v>69070881</v>
      </c>
      <c r="D20" s="30">
        <v>0</v>
      </c>
      <c r="E20" s="30">
        <v>0</v>
      </c>
      <c r="F20" s="30">
        <v>0</v>
      </c>
      <c r="G20" s="30">
        <v>64849402</v>
      </c>
      <c r="H20" s="30">
        <v>4221479</v>
      </c>
    </row>
    <row r="21" spans="1:8" x14ac:dyDescent="0.25">
      <c r="A21" s="39" t="s">
        <v>392</v>
      </c>
      <c r="B21" s="29" t="s">
        <v>296</v>
      </c>
      <c r="C21" s="30">
        <v>166145332</v>
      </c>
      <c r="D21" s="30">
        <v>0</v>
      </c>
      <c r="E21" s="30">
        <v>0</v>
      </c>
      <c r="F21" s="30">
        <v>0</v>
      </c>
      <c r="G21" s="30">
        <v>162479540</v>
      </c>
      <c r="H21" s="30">
        <v>3665792</v>
      </c>
    </row>
    <row r="22" spans="1:8" x14ac:dyDescent="0.25">
      <c r="A22" s="39" t="s">
        <v>392</v>
      </c>
      <c r="B22" s="29" t="s">
        <v>333</v>
      </c>
      <c r="C22" s="30">
        <v>4950030</v>
      </c>
      <c r="D22" s="30">
        <v>0</v>
      </c>
      <c r="E22" s="30">
        <v>20961.5</v>
      </c>
      <c r="F22" s="30">
        <v>0</v>
      </c>
      <c r="G22" s="30">
        <v>4629964.6500000004</v>
      </c>
      <c r="H22" s="30">
        <v>299103.84999999998</v>
      </c>
    </row>
    <row r="23" spans="1:8" x14ac:dyDescent="0.25">
      <c r="A23" s="39" t="s">
        <v>392</v>
      </c>
      <c r="B23" s="29" t="s">
        <v>334</v>
      </c>
      <c r="C23" s="30">
        <v>94830542</v>
      </c>
      <c r="D23" s="30">
        <v>0</v>
      </c>
      <c r="E23" s="30">
        <v>0</v>
      </c>
      <c r="F23" s="30">
        <v>0</v>
      </c>
      <c r="G23" s="30">
        <v>90887832.299999997</v>
      </c>
      <c r="H23" s="30">
        <v>3942709.7</v>
      </c>
    </row>
    <row r="24" spans="1:8" x14ac:dyDescent="0.25">
      <c r="A24" s="39" t="s">
        <v>392</v>
      </c>
      <c r="B24" s="29" t="s">
        <v>289</v>
      </c>
      <c r="C24" s="30">
        <v>25779553</v>
      </c>
      <c r="D24" s="30">
        <v>0</v>
      </c>
      <c r="E24" s="30">
        <v>2476071.11</v>
      </c>
      <c r="F24" s="30">
        <v>0</v>
      </c>
      <c r="G24" s="30">
        <v>21780333.260000002</v>
      </c>
      <c r="H24" s="30">
        <v>1523148.63</v>
      </c>
    </row>
    <row r="25" spans="1:8" x14ac:dyDescent="0.25">
      <c r="A25" s="39" t="s">
        <v>392</v>
      </c>
      <c r="B25" s="29" t="s">
        <v>290</v>
      </c>
      <c r="C25" s="30">
        <v>10000000</v>
      </c>
      <c r="D25" s="30">
        <v>0</v>
      </c>
      <c r="E25" s="30">
        <v>1552548.8</v>
      </c>
      <c r="F25" s="30">
        <v>0</v>
      </c>
      <c r="G25" s="30">
        <v>6348485.7000000002</v>
      </c>
      <c r="H25" s="30">
        <v>2098965.5</v>
      </c>
    </row>
    <row r="26" spans="1:8" x14ac:dyDescent="0.25">
      <c r="A26" s="39" t="s">
        <v>392</v>
      </c>
      <c r="B26" s="29" t="s">
        <v>313</v>
      </c>
      <c r="C26" s="30">
        <v>5100000</v>
      </c>
      <c r="D26" s="30">
        <v>0</v>
      </c>
      <c r="E26" s="30">
        <v>0</v>
      </c>
      <c r="F26" s="30">
        <v>0</v>
      </c>
      <c r="G26" s="30">
        <v>4174220</v>
      </c>
      <c r="H26" s="30">
        <v>925780</v>
      </c>
    </row>
    <row r="27" spans="1:8" x14ac:dyDescent="0.25">
      <c r="A27" s="39" t="s">
        <v>392</v>
      </c>
      <c r="B27" s="29" t="s">
        <v>297</v>
      </c>
      <c r="C27" s="30">
        <v>112424</v>
      </c>
      <c r="D27" s="30">
        <v>0</v>
      </c>
      <c r="E27" s="30">
        <v>0</v>
      </c>
      <c r="F27" s="30">
        <v>0</v>
      </c>
      <c r="G27" s="30">
        <v>66942.33</v>
      </c>
      <c r="H27" s="30">
        <v>45481.67</v>
      </c>
    </row>
    <row r="28" spans="1:8" x14ac:dyDescent="0.25">
      <c r="A28" s="39" t="s">
        <v>392</v>
      </c>
      <c r="B28" s="29" t="s">
        <v>335</v>
      </c>
      <c r="C28" s="30">
        <v>3223117</v>
      </c>
      <c r="D28" s="30">
        <v>0</v>
      </c>
      <c r="E28" s="30">
        <v>0</v>
      </c>
      <c r="F28" s="30">
        <v>0</v>
      </c>
      <c r="G28" s="30">
        <v>1321385.3600000001</v>
      </c>
      <c r="H28" s="30">
        <v>1901731.64</v>
      </c>
    </row>
    <row r="29" spans="1:8" x14ac:dyDescent="0.25">
      <c r="A29" s="39" t="s">
        <v>392</v>
      </c>
      <c r="B29" s="29" t="s">
        <v>336</v>
      </c>
      <c r="C29" s="30">
        <v>120000</v>
      </c>
      <c r="D29" s="30">
        <v>0</v>
      </c>
      <c r="E29" s="30">
        <v>0</v>
      </c>
      <c r="F29" s="30">
        <v>0</v>
      </c>
      <c r="G29" s="30">
        <v>114800</v>
      </c>
      <c r="H29" s="30">
        <v>5200</v>
      </c>
    </row>
    <row r="30" spans="1:8" x14ac:dyDescent="0.25">
      <c r="A30" s="39" t="s">
        <v>392</v>
      </c>
      <c r="B30" s="29" t="s">
        <v>291</v>
      </c>
      <c r="C30" s="30">
        <v>201822892</v>
      </c>
      <c r="D30" s="30">
        <v>0</v>
      </c>
      <c r="E30" s="30">
        <v>1425058.08</v>
      </c>
      <c r="F30" s="30">
        <v>0</v>
      </c>
      <c r="G30" s="30">
        <v>196171951.87</v>
      </c>
      <c r="H30" s="30">
        <v>4225882.05</v>
      </c>
    </row>
    <row r="31" spans="1:8" x14ac:dyDescent="0.25">
      <c r="A31" s="39" t="s">
        <v>392</v>
      </c>
      <c r="B31" s="29" t="s">
        <v>298</v>
      </c>
      <c r="C31" s="30">
        <v>2956453</v>
      </c>
      <c r="D31" s="30">
        <v>0</v>
      </c>
      <c r="E31" s="30">
        <v>0</v>
      </c>
      <c r="F31" s="30">
        <v>0</v>
      </c>
      <c r="G31" s="30">
        <v>1802151.67</v>
      </c>
      <c r="H31" s="30">
        <v>1154301.33</v>
      </c>
    </row>
    <row r="32" spans="1:8" x14ac:dyDescent="0.25">
      <c r="A32" s="39" t="s">
        <v>392</v>
      </c>
      <c r="B32" s="29" t="s">
        <v>299</v>
      </c>
      <c r="C32" s="30">
        <v>2930968</v>
      </c>
      <c r="D32" s="30">
        <v>0</v>
      </c>
      <c r="E32" s="30">
        <v>0</v>
      </c>
      <c r="F32" s="30">
        <v>0</v>
      </c>
      <c r="G32" s="30">
        <v>1120942.31</v>
      </c>
      <c r="H32" s="30">
        <v>1810025.69</v>
      </c>
    </row>
    <row r="33" spans="1:8" x14ac:dyDescent="0.25">
      <c r="A33" s="39" t="s">
        <v>392</v>
      </c>
      <c r="B33" s="29" t="s">
        <v>337</v>
      </c>
      <c r="C33" s="30">
        <v>81000000</v>
      </c>
      <c r="D33" s="30">
        <v>0</v>
      </c>
      <c r="E33" s="30">
        <v>1508000</v>
      </c>
      <c r="F33" s="30">
        <v>0</v>
      </c>
      <c r="G33" s="30">
        <v>52809823.390000001</v>
      </c>
      <c r="H33" s="30">
        <v>26682176.609999999</v>
      </c>
    </row>
    <row r="34" spans="1:8" x14ac:dyDescent="0.25">
      <c r="A34" s="39" t="s">
        <v>392</v>
      </c>
      <c r="B34" s="29" t="s">
        <v>300</v>
      </c>
      <c r="C34" s="30">
        <v>265184543</v>
      </c>
      <c r="D34" s="30">
        <v>0</v>
      </c>
      <c r="E34" s="30">
        <v>0</v>
      </c>
      <c r="F34" s="30">
        <v>0</v>
      </c>
      <c r="G34" s="30">
        <v>264265649.28999999</v>
      </c>
      <c r="H34" s="30">
        <v>918893.71</v>
      </c>
    </row>
    <row r="35" spans="1:8" x14ac:dyDescent="0.25">
      <c r="A35" s="39" t="s">
        <v>392</v>
      </c>
      <c r="B35" s="29" t="s">
        <v>301</v>
      </c>
      <c r="C35" s="30">
        <v>11500000</v>
      </c>
      <c r="D35" s="30">
        <v>0</v>
      </c>
      <c r="E35" s="30">
        <v>0</v>
      </c>
      <c r="F35" s="30">
        <v>0</v>
      </c>
      <c r="G35" s="30">
        <v>4748987.01</v>
      </c>
      <c r="H35" s="30">
        <v>6751012.9900000002</v>
      </c>
    </row>
    <row r="36" spans="1:8" x14ac:dyDescent="0.25">
      <c r="A36" s="39" t="s">
        <v>392</v>
      </c>
      <c r="B36" s="29" t="s">
        <v>316</v>
      </c>
      <c r="C36" s="30">
        <v>5000000</v>
      </c>
      <c r="D36" s="30">
        <v>0</v>
      </c>
      <c r="E36" s="30">
        <v>0</v>
      </c>
      <c r="F36" s="30">
        <v>0</v>
      </c>
      <c r="G36" s="30">
        <v>2612560</v>
      </c>
      <c r="H36" s="30">
        <v>2387440</v>
      </c>
    </row>
    <row r="37" spans="1:8" x14ac:dyDescent="0.25">
      <c r="A37" s="39" t="s">
        <v>392</v>
      </c>
      <c r="B37" s="29" t="s">
        <v>292</v>
      </c>
      <c r="C37" s="30">
        <v>26250000</v>
      </c>
      <c r="D37" s="30">
        <v>0</v>
      </c>
      <c r="E37" s="30">
        <v>0</v>
      </c>
      <c r="F37" s="30">
        <v>0</v>
      </c>
      <c r="G37" s="30">
        <v>13605704.74</v>
      </c>
      <c r="H37" s="30">
        <v>12644295.26</v>
      </c>
    </row>
    <row r="38" spans="1:8" x14ac:dyDescent="0.25">
      <c r="A38" s="39" t="s">
        <v>392</v>
      </c>
      <c r="B38" s="29" t="s">
        <v>315</v>
      </c>
      <c r="C38" s="30">
        <v>21115584</v>
      </c>
      <c r="D38" s="30">
        <v>0</v>
      </c>
      <c r="E38" s="30">
        <v>0</v>
      </c>
      <c r="F38" s="30">
        <v>0</v>
      </c>
      <c r="G38" s="30">
        <v>67800</v>
      </c>
      <c r="H38" s="30">
        <v>21047784</v>
      </c>
    </row>
    <row r="39" spans="1:8" x14ac:dyDescent="0.25">
      <c r="A39" s="39" t="s">
        <v>392</v>
      </c>
      <c r="B39" s="29" t="s">
        <v>293</v>
      </c>
      <c r="C39" s="30">
        <v>21969647</v>
      </c>
      <c r="D39" s="30">
        <v>0</v>
      </c>
      <c r="E39" s="30">
        <v>298393.45</v>
      </c>
      <c r="F39" s="30">
        <v>0</v>
      </c>
      <c r="G39" s="30">
        <v>16458411.84</v>
      </c>
      <c r="H39" s="30">
        <v>5212841.71</v>
      </c>
    </row>
    <row r="40" spans="1:8" x14ac:dyDescent="0.25">
      <c r="A40" s="39" t="s">
        <v>392</v>
      </c>
      <c r="B40" s="29" t="s">
        <v>294</v>
      </c>
      <c r="C40" s="30">
        <v>102847080</v>
      </c>
      <c r="D40" s="30">
        <v>0</v>
      </c>
      <c r="E40" s="30">
        <v>921061.02</v>
      </c>
      <c r="F40" s="30">
        <v>0</v>
      </c>
      <c r="G40" s="30">
        <v>100095913.84999999</v>
      </c>
      <c r="H40" s="30">
        <v>1830105.13</v>
      </c>
    </row>
    <row r="41" spans="1:8" x14ac:dyDescent="0.25">
      <c r="A41" s="39" t="s">
        <v>392</v>
      </c>
      <c r="B41" s="29" t="s">
        <v>302</v>
      </c>
      <c r="C41" s="30">
        <v>16980016</v>
      </c>
      <c r="D41" s="30">
        <v>0</v>
      </c>
      <c r="E41" s="30">
        <v>0.01</v>
      </c>
      <c r="F41" s="30">
        <v>0</v>
      </c>
      <c r="G41" s="30">
        <v>7020187.6900000004</v>
      </c>
      <c r="H41" s="30">
        <v>9959828.3000000007</v>
      </c>
    </row>
    <row r="42" spans="1:8" x14ac:dyDescent="0.25">
      <c r="A42" s="39" t="s">
        <v>392</v>
      </c>
      <c r="B42" s="29" t="s">
        <v>303</v>
      </c>
      <c r="C42" s="30">
        <v>3080377</v>
      </c>
      <c r="D42" s="30">
        <v>0</v>
      </c>
      <c r="E42" s="30">
        <v>0</v>
      </c>
      <c r="F42" s="30">
        <v>0</v>
      </c>
      <c r="G42" s="30">
        <v>2460181</v>
      </c>
      <c r="H42" s="30">
        <v>620196</v>
      </c>
    </row>
    <row r="43" spans="1:8" x14ac:dyDescent="0.25">
      <c r="A43" s="39" t="s">
        <v>392</v>
      </c>
      <c r="B43" s="29" t="s">
        <v>338</v>
      </c>
      <c r="C43" s="30">
        <v>550000</v>
      </c>
      <c r="D43" s="30">
        <v>0</v>
      </c>
      <c r="E43" s="30">
        <v>0</v>
      </c>
      <c r="F43" s="30">
        <v>0</v>
      </c>
      <c r="G43" s="30">
        <v>25557.42</v>
      </c>
      <c r="H43" s="30">
        <v>524442.57999999996</v>
      </c>
    </row>
    <row r="44" spans="1:8" x14ac:dyDescent="0.25">
      <c r="A44" s="39" t="s">
        <v>392</v>
      </c>
      <c r="B44" s="29" t="s">
        <v>339</v>
      </c>
      <c r="C44" s="30">
        <v>2626500</v>
      </c>
      <c r="D44" s="30">
        <v>0</v>
      </c>
      <c r="E44" s="30">
        <v>493208</v>
      </c>
      <c r="F44" s="30">
        <v>0</v>
      </c>
      <c r="G44" s="30">
        <v>1610000</v>
      </c>
      <c r="H44" s="30">
        <v>523292</v>
      </c>
    </row>
    <row r="45" spans="1:8" x14ac:dyDescent="0.25">
      <c r="A45" s="48" t="s">
        <v>384</v>
      </c>
      <c r="B45" s="50"/>
      <c r="C45" s="32">
        <f t="shared" ref="C45:G45" si="1">SUM(C17:C44)</f>
        <v>1589595946</v>
      </c>
      <c r="D45" s="32">
        <f t="shared" si="1"/>
        <v>0</v>
      </c>
      <c r="E45" s="32">
        <f t="shared" si="1"/>
        <v>14149189.93</v>
      </c>
      <c r="F45" s="32">
        <f t="shared" si="1"/>
        <v>0</v>
      </c>
      <c r="G45" s="32">
        <f t="shared" si="1"/>
        <v>1445552124.5999999</v>
      </c>
      <c r="H45" s="32">
        <f>SUBTOTAL(9,H17:H44)</f>
        <v>129894631.46999997</v>
      </c>
    </row>
    <row r="46" spans="1:8" x14ac:dyDescent="0.25">
      <c r="A46" s="42" t="s">
        <v>393</v>
      </c>
      <c r="B46" s="27" t="s">
        <v>340</v>
      </c>
      <c r="C46" s="41">
        <v>62196073.07</v>
      </c>
      <c r="D46" s="41">
        <v>0</v>
      </c>
      <c r="E46" s="41">
        <v>20000</v>
      </c>
      <c r="F46" s="41">
        <v>0</v>
      </c>
      <c r="G46" s="41">
        <v>48507877.700000003</v>
      </c>
      <c r="H46" s="41">
        <v>13668195.369999999</v>
      </c>
    </row>
    <row r="47" spans="1:8" x14ac:dyDescent="0.25">
      <c r="A47" s="42" t="s">
        <v>393</v>
      </c>
      <c r="B47" s="29" t="s">
        <v>341</v>
      </c>
      <c r="C47" s="30">
        <v>2000000</v>
      </c>
      <c r="D47" s="30">
        <v>0</v>
      </c>
      <c r="E47" s="30">
        <v>0</v>
      </c>
      <c r="F47" s="30">
        <v>0</v>
      </c>
      <c r="G47" s="30">
        <v>1993320</v>
      </c>
      <c r="H47" s="30">
        <v>6680</v>
      </c>
    </row>
    <row r="48" spans="1:8" x14ac:dyDescent="0.25">
      <c r="A48" s="42" t="s">
        <v>393</v>
      </c>
      <c r="B48" s="29" t="s">
        <v>342</v>
      </c>
      <c r="C48" s="30">
        <v>13778226.93</v>
      </c>
      <c r="D48" s="30">
        <v>0</v>
      </c>
      <c r="E48" s="30">
        <v>104700.46</v>
      </c>
      <c r="F48" s="30">
        <v>0</v>
      </c>
      <c r="G48" s="30">
        <v>13172804.789999999</v>
      </c>
      <c r="H48" s="30">
        <v>500721.68</v>
      </c>
    </row>
    <row r="49" spans="1:8" x14ac:dyDescent="0.25">
      <c r="A49" s="42" t="s">
        <v>393</v>
      </c>
      <c r="B49" s="29" t="s">
        <v>343</v>
      </c>
      <c r="C49" s="30">
        <v>1040000</v>
      </c>
      <c r="D49" s="30">
        <v>0</v>
      </c>
      <c r="E49" s="30">
        <v>0</v>
      </c>
      <c r="F49" s="30">
        <v>0</v>
      </c>
      <c r="G49" s="30">
        <v>1007085.07</v>
      </c>
      <c r="H49" s="30">
        <v>32914.93</v>
      </c>
    </row>
    <row r="50" spans="1:8" x14ac:dyDescent="0.25">
      <c r="A50" s="42" t="s">
        <v>393</v>
      </c>
      <c r="B50" s="29" t="s">
        <v>344</v>
      </c>
      <c r="C50" s="30">
        <v>4000000</v>
      </c>
      <c r="D50" s="30">
        <v>0</v>
      </c>
      <c r="E50" s="30">
        <v>625576.76</v>
      </c>
      <c r="F50" s="30">
        <v>0</v>
      </c>
      <c r="G50" s="30">
        <v>3089857.74</v>
      </c>
      <c r="H50" s="30">
        <v>284565.5</v>
      </c>
    </row>
    <row r="51" spans="1:8" x14ac:dyDescent="0.25">
      <c r="A51" s="42" t="s">
        <v>393</v>
      </c>
      <c r="B51" s="29" t="s">
        <v>345</v>
      </c>
      <c r="C51" s="30">
        <v>1000000</v>
      </c>
      <c r="D51" s="30">
        <v>0</v>
      </c>
      <c r="E51" s="30">
        <v>0</v>
      </c>
      <c r="F51" s="30">
        <v>0</v>
      </c>
      <c r="G51" s="30">
        <v>351848.93</v>
      </c>
      <c r="H51" s="30">
        <v>648151.06999999995</v>
      </c>
    </row>
    <row r="52" spans="1:8" x14ac:dyDescent="0.25">
      <c r="A52" s="42" t="s">
        <v>393</v>
      </c>
      <c r="B52" s="29" t="s">
        <v>346</v>
      </c>
      <c r="C52" s="30">
        <v>2119796</v>
      </c>
      <c r="D52" s="30">
        <v>0</v>
      </c>
      <c r="E52" s="30">
        <v>0</v>
      </c>
      <c r="F52" s="30">
        <v>0</v>
      </c>
      <c r="G52" s="30">
        <v>2116773.54</v>
      </c>
      <c r="H52" s="30">
        <v>3022.46</v>
      </c>
    </row>
    <row r="53" spans="1:8" x14ac:dyDescent="0.25">
      <c r="A53" s="42" t="s">
        <v>393</v>
      </c>
      <c r="B53" s="29" t="s">
        <v>347</v>
      </c>
      <c r="C53" s="30">
        <v>500000</v>
      </c>
      <c r="D53" s="30">
        <v>0</v>
      </c>
      <c r="E53" s="30">
        <v>0</v>
      </c>
      <c r="F53" s="30">
        <v>0</v>
      </c>
      <c r="G53" s="30">
        <v>0</v>
      </c>
      <c r="H53" s="30">
        <v>500000</v>
      </c>
    </row>
    <row r="54" spans="1:8" x14ac:dyDescent="0.25">
      <c r="A54" s="42" t="s">
        <v>393</v>
      </c>
      <c r="B54" s="29" t="s">
        <v>304</v>
      </c>
      <c r="C54" s="30">
        <v>1376000</v>
      </c>
      <c r="D54" s="30">
        <v>0</v>
      </c>
      <c r="E54" s="30">
        <v>0</v>
      </c>
      <c r="F54" s="30">
        <v>0</v>
      </c>
      <c r="G54" s="30">
        <v>1227832.52</v>
      </c>
      <c r="H54" s="30">
        <v>148167.48000000001</v>
      </c>
    </row>
    <row r="55" spans="1:8" x14ac:dyDescent="0.25">
      <c r="A55" s="42" t="s">
        <v>393</v>
      </c>
      <c r="B55" s="29" t="s">
        <v>348</v>
      </c>
      <c r="C55" s="30">
        <v>500000</v>
      </c>
      <c r="D55" s="30">
        <v>0</v>
      </c>
      <c r="E55" s="30">
        <v>0</v>
      </c>
      <c r="F55" s="30">
        <v>0</v>
      </c>
      <c r="G55" s="30">
        <v>0</v>
      </c>
      <c r="H55" s="30">
        <v>500000</v>
      </c>
    </row>
    <row r="56" spans="1:8" x14ac:dyDescent="0.25">
      <c r="A56" s="42" t="s">
        <v>393</v>
      </c>
      <c r="B56" s="29" t="s">
        <v>349</v>
      </c>
      <c r="C56" s="30">
        <v>1030000</v>
      </c>
      <c r="D56" s="30">
        <v>0</v>
      </c>
      <c r="E56" s="30">
        <v>0</v>
      </c>
      <c r="F56" s="30">
        <v>0</v>
      </c>
      <c r="G56" s="30">
        <v>470223.05</v>
      </c>
      <c r="H56" s="30">
        <v>559776.94999999995</v>
      </c>
    </row>
    <row r="57" spans="1:8" x14ac:dyDescent="0.25">
      <c r="A57" s="42" t="s">
        <v>393</v>
      </c>
      <c r="B57" s="29" t="s">
        <v>350</v>
      </c>
      <c r="C57" s="30">
        <v>1500000</v>
      </c>
      <c r="D57" s="30">
        <v>0</v>
      </c>
      <c r="E57" s="30">
        <v>0</v>
      </c>
      <c r="F57" s="30">
        <v>0</v>
      </c>
      <c r="G57" s="30">
        <v>242748.94</v>
      </c>
      <c r="H57" s="30">
        <v>1257251.06</v>
      </c>
    </row>
    <row r="58" spans="1:8" x14ac:dyDescent="0.25">
      <c r="A58" s="42" t="s">
        <v>393</v>
      </c>
      <c r="B58" s="29" t="s">
        <v>305</v>
      </c>
      <c r="C58" s="30">
        <v>8008000</v>
      </c>
      <c r="D58" s="30">
        <v>0</v>
      </c>
      <c r="E58" s="30">
        <v>170694.68</v>
      </c>
      <c r="F58" s="30">
        <v>0</v>
      </c>
      <c r="G58" s="30">
        <v>5957966.8300000001</v>
      </c>
      <c r="H58" s="30">
        <v>1879338.49</v>
      </c>
    </row>
    <row r="59" spans="1:8" x14ac:dyDescent="0.25">
      <c r="A59" s="42" t="s">
        <v>393</v>
      </c>
      <c r="B59" s="29" t="s">
        <v>317</v>
      </c>
      <c r="C59" s="30">
        <v>11553005</v>
      </c>
      <c r="D59" s="30">
        <v>0</v>
      </c>
      <c r="E59" s="30">
        <v>557749.74</v>
      </c>
      <c r="F59" s="30">
        <v>0</v>
      </c>
      <c r="G59" s="30">
        <v>10884860.539999999</v>
      </c>
      <c r="H59" s="30">
        <v>110394.72</v>
      </c>
    </row>
    <row r="60" spans="1:8" x14ac:dyDescent="0.25">
      <c r="A60" s="42" t="s">
        <v>393</v>
      </c>
      <c r="B60" s="29" t="s">
        <v>306</v>
      </c>
      <c r="C60" s="30">
        <v>5742885</v>
      </c>
      <c r="D60" s="30">
        <v>0</v>
      </c>
      <c r="E60" s="30">
        <v>349129.76</v>
      </c>
      <c r="F60" s="30">
        <v>0</v>
      </c>
      <c r="G60" s="30">
        <v>5343768.24</v>
      </c>
      <c r="H60" s="30">
        <v>49987</v>
      </c>
    </row>
    <row r="61" spans="1:8" x14ac:dyDescent="0.25">
      <c r="A61" s="42" t="s">
        <v>393</v>
      </c>
      <c r="B61" s="29" t="s">
        <v>351</v>
      </c>
      <c r="C61" s="30">
        <v>53678408</v>
      </c>
      <c r="D61" s="30">
        <v>0</v>
      </c>
      <c r="E61" s="30">
        <v>1391441.03</v>
      </c>
      <c r="F61" s="30">
        <v>0</v>
      </c>
      <c r="G61" s="30">
        <v>48843348.469999999</v>
      </c>
      <c r="H61" s="30">
        <v>3443618.5</v>
      </c>
    </row>
    <row r="62" spans="1:8" x14ac:dyDescent="0.25">
      <c r="A62" s="42" t="s">
        <v>393</v>
      </c>
      <c r="B62" s="29" t="s">
        <v>307</v>
      </c>
      <c r="C62" s="30">
        <v>5415184</v>
      </c>
      <c r="D62" s="30">
        <v>0</v>
      </c>
      <c r="E62" s="30">
        <v>34263.25</v>
      </c>
      <c r="F62" s="30">
        <v>0</v>
      </c>
      <c r="G62" s="30">
        <v>4967673.04</v>
      </c>
      <c r="H62" s="30">
        <v>413247.71</v>
      </c>
    </row>
    <row r="63" spans="1:8" x14ac:dyDescent="0.25">
      <c r="A63" s="42" t="s">
        <v>393</v>
      </c>
      <c r="B63" s="29" t="s">
        <v>352</v>
      </c>
      <c r="C63" s="30">
        <v>1700000</v>
      </c>
      <c r="D63" s="30">
        <v>0</v>
      </c>
      <c r="E63" s="30">
        <v>0</v>
      </c>
      <c r="F63" s="30">
        <v>0</v>
      </c>
      <c r="G63" s="30">
        <v>1209948.19</v>
      </c>
      <c r="H63" s="30">
        <v>490051.81</v>
      </c>
    </row>
    <row r="64" spans="1:8" x14ac:dyDescent="0.25">
      <c r="A64" s="42" t="s">
        <v>393</v>
      </c>
      <c r="B64" s="29" t="s">
        <v>353</v>
      </c>
      <c r="C64" s="30">
        <v>10165000</v>
      </c>
      <c r="D64" s="30">
        <v>0</v>
      </c>
      <c r="E64" s="30">
        <v>58086.99</v>
      </c>
      <c r="F64" s="30">
        <v>0</v>
      </c>
      <c r="G64" s="30">
        <v>9969026.7300000004</v>
      </c>
      <c r="H64" s="30">
        <v>137886.28</v>
      </c>
    </row>
    <row r="65" spans="1:8" x14ac:dyDescent="0.25">
      <c r="A65" s="42" t="s">
        <v>393</v>
      </c>
      <c r="B65" s="29" t="s">
        <v>354</v>
      </c>
      <c r="C65" s="30">
        <v>1500000</v>
      </c>
      <c r="D65" s="30">
        <v>0</v>
      </c>
      <c r="E65" s="30">
        <v>0</v>
      </c>
      <c r="F65" s="30">
        <v>0</v>
      </c>
      <c r="G65" s="30">
        <v>304565.51</v>
      </c>
      <c r="H65" s="30">
        <v>1195434.49</v>
      </c>
    </row>
    <row r="66" spans="1:8" x14ac:dyDescent="0.25">
      <c r="A66" s="42" t="s">
        <v>393</v>
      </c>
      <c r="B66" s="29" t="s">
        <v>308</v>
      </c>
      <c r="C66" s="30">
        <v>300000</v>
      </c>
      <c r="D66" s="30">
        <v>0</v>
      </c>
      <c r="E66" s="30">
        <v>0</v>
      </c>
      <c r="F66" s="30">
        <v>0</v>
      </c>
      <c r="G66" s="30">
        <v>293944.15000000002</v>
      </c>
      <c r="H66" s="30">
        <v>6055.85</v>
      </c>
    </row>
    <row r="67" spans="1:8" x14ac:dyDescent="0.25">
      <c r="A67" s="42" t="s">
        <v>393</v>
      </c>
      <c r="B67" s="29" t="s">
        <v>355</v>
      </c>
      <c r="C67" s="30">
        <v>750000</v>
      </c>
      <c r="D67" s="30">
        <v>0</v>
      </c>
      <c r="E67" s="30">
        <v>0</v>
      </c>
      <c r="F67" s="30">
        <v>0</v>
      </c>
      <c r="G67" s="30">
        <v>516651.71</v>
      </c>
      <c r="H67" s="30">
        <v>233348.29</v>
      </c>
    </row>
    <row r="68" spans="1:8" x14ac:dyDescent="0.25">
      <c r="A68" s="48" t="s">
        <v>385</v>
      </c>
      <c r="B68" s="51"/>
      <c r="C68" s="32">
        <f t="shared" ref="C68:G68" si="2">SUM(C46:C67)</f>
        <v>189852578</v>
      </c>
      <c r="D68" s="32">
        <f t="shared" si="2"/>
        <v>0</v>
      </c>
      <c r="E68" s="32">
        <f t="shared" si="2"/>
        <v>3311642.67</v>
      </c>
      <c r="F68" s="32">
        <f t="shared" si="2"/>
        <v>0</v>
      </c>
      <c r="G68" s="32">
        <f t="shared" si="2"/>
        <v>160472125.69</v>
      </c>
      <c r="H68" s="32">
        <f>SUBTOTAL(9,H46:H67)</f>
        <v>26068809.639999997</v>
      </c>
    </row>
    <row r="69" spans="1:8" x14ac:dyDescent="0.25">
      <c r="A69" s="39" t="s">
        <v>394</v>
      </c>
      <c r="B69" s="29" t="s">
        <v>356</v>
      </c>
      <c r="C69" s="30">
        <v>700000</v>
      </c>
      <c r="D69" s="30">
        <v>0</v>
      </c>
      <c r="E69" s="30">
        <v>0</v>
      </c>
      <c r="F69" s="30">
        <v>0</v>
      </c>
      <c r="G69" s="30">
        <v>625000.01</v>
      </c>
      <c r="H69" s="30">
        <v>74999.990000000005</v>
      </c>
    </row>
    <row r="70" spans="1:8" x14ac:dyDescent="0.25">
      <c r="A70" s="39" t="s">
        <v>394</v>
      </c>
      <c r="B70" s="29" t="s">
        <v>357</v>
      </c>
      <c r="C70" s="30">
        <v>10500000</v>
      </c>
      <c r="D70" s="30">
        <v>0</v>
      </c>
      <c r="E70" s="30">
        <v>0</v>
      </c>
      <c r="F70" s="30">
        <v>0</v>
      </c>
      <c r="G70" s="30">
        <v>9888742.8200000003</v>
      </c>
      <c r="H70" s="30">
        <v>611257.18000000005</v>
      </c>
    </row>
    <row r="71" spans="1:8" x14ac:dyDescent="0.25">
      <c r="A71" s="39" t="s">
        <v>394</v>
      </c>
      <c r="B71" s="29" t="s">
        <v>358</v>
      </c>
      <c r="C71" s="30">
        <v>116600000</v>
      </c>
      <c r="D71" s="30">
        <v>0</v>
      </c>
      <c r="E71" s="30">
        <v>302478.32</v>
      </c>
      <c r="F71" s="30">
        <v>0</v>
      </c>
      <c r="G71" s="30">
        <v>110409744.40000001</v>
      </c>
      <c r="H71" s="30">
        <v>5887777.2800000003</v>
      </c>
    </row>
    <row r="72" spans="1:8" x14ac:dyDescent="0.25">
      <c r="A72" s="39" t="s">
        <v>394</v>
      </c>
      <c r="B72" s="29" t="s">
        <v>359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</row>
    <row r="73" spans="1:8" x14ac:dyDescent="0.25">
      <c r="A73" s="39" t="s">
        <v>394</v>
      </c>
      <c r="B73" s="29" t="s">
        <v>360</v>
      </c>
      <c r="C73" s="30">
        <v>126862390</v>
      </c>
      <c r="D73" s="30">
        <v>0</v>
      </c>
      <c r="E73" s="30">
        <v>332119.53000000003</v>
      </c>
      <c r="F73" s="30">
        <v>0</v>
      </c>
      <c r="G73" s="30">
        <v>117595617.15000001</v>
      </c>
      <c r="H73" s="30">
        <v>8934653.3200000003</v>
      </c>
    </row>
    <row r="74" spans="1:8" x14ac:dyDescent="0.25">
      <c r="A74" s="48" t="s">
        <v>386</v>
      </c>
      <c r="B74" s="51"/>
      <c r="C74" s="32">
        <f t="shared" ref="C74:G74" si="3">SUM(C69:C73)</f>
        <v>254662390</v>
      </c>
      <c r="D74" s="32">
        <f t="shared" si="3"/>
        <v>0</v>
      </c>
      <c r="E74" s="32">
        <f t="shared" si="3"/>
        <v>634597.85000000009</v>
      </c>
      <c r="F74" s="32">
        <f t="shared" si="3"/>
        <v>0</v>
      </c>
      <c r="G74" s="32">
        <f t="shared" si="3"/>
        <v>238519104.38</v>
      </c>
      <c r="H74" s="32">
        <f>SUBTOTAL(9,H69:H73)</f>
        <v>15508687.77</v>
      </c>
    </row>
    <row r="75" spans="1:8" x14ac:dyDescent="0.25">
      <c r="A75" s="39" t="s">
        <v>395</v>
      </c>
      <c r="B75" s="29" t="s">
        <v>361</v>
      </c>
      <c r="C75" s="30">
        <v>151126114</v>
      </c>
      <c r="D75" s="30">
        <v>0</v>
      </c>
      <c r="E75" s="30">
        <v>0</v>
      </c>
      <c r="F75" s="30">
        <v>0</v>
      </c>
      <c r="G75" s="30">
        <v>139124306.78</v>
      </c>
      <c r="H75" s="30">
        <v>12001807.220000001</v>
      </c>
    </row>
    <row r="76" spans="1:8" x14ac:dyDescent="0.25">
      <c r="A76" s="39" t="s">
        <v>395</v>
      </c>
      <c r="B76" s="29" t="s">
        <v>362</v>
      </c>
      <c r="C76" s="30">
        <v>27020411</v>
      </c>
      <c r="D76" s="30">
        <v>0</v>
      </c>
      <c r="E76" s="30">
        <v>0</v>
      </c>
      <c r="F76" s="30">
        <v>0</v>
      </c>
      <c r="G76" s="30">
        <v>24896864.859999999</v>
      </c>
      <c r="H76" s="30">
        <v>2123546.14</v>
      </c>
    </row>
    <row r="77" spans="1:8" x14ac:dyDescent="0.25">
      <c r="A77" s="39" t="s">
        <v>395</v>
      </c>
      <c r="B77" s="29" t="s">
        <v>310</v>
      </c>
      <c r="C77" s="30">
        <v>100000000</v>
      </c>
      <c r="D77" s="30">
        <v>0</v>
      </c>
      <c r="E77" s="30">
        <v>0</v>
      </c>
      <c r="F77" s="30">
        <v>0</v>
      </c>
      <c r="G77" s="30">
        <v>97141268.790000007</v>
      </c>
      <c r="H77" s="30">
        <v>2858731.21</v>
      </c>
    </row>
    <row r="78" spans="1:8" x14ac:dyDescent="0.25">
      <c r="A78" s="39" t="s">
        <v>395</v>
      </c>
      <c r="B78" s="29" t="s">
        <v>363</v>
      </c>
      <c r="C78" s="30">
        <v>74999994</v>
      </c>
      <c r="D78" s="30">
        <v>0</v>
      </c>
      <c r="E78" s="30">
        <v>0</v>
      </c>
      <c r="F78" s="30">
        <v>0</v>
      </c>
      <c r="G78" s="30">
        <v>49022214.659999996</v>
      </c>
      <c r="H78" s="30">
        <v>25977779.34</v>
      </c>
    </row>
    <row r="79" spans="1:8" x14ac:dyDescent="0.25">
      <c r="A79" s="39" t="s">
        <v>395</v>
      </c>
      <c r="B79" s="29" t="s">
        <v>295</v>
      </c>
      <c r="C79" s="30">
        <v>89000000</v>
      </c>
      <c r="D79" s="30">
        <v>0</v>
      </c>
      <c r="E79" s="30">
        <v>0</v>
      </c>
      <c r="F79" s="30">
        <v>0</v>
      </c>
      <c r="G79" s="30">
        <v>84757785.760000005</v>
      </c>
      <c r="H79" s="30">
        <v>4242214.24</v>
      </c>
    </row>
    <row r="80" spans="1:8" x14ac:dyDescent="0.25">
      <c r="A80" s="48" t="s">
        <v>387</v>
      </c>
      <c r="B80" s="51"/>
      <c r="C80" s="32">
        <f t="shared" ref="C80:G80" si="4">SUM(C75:C79)</f>
        <v>442146519</v>
      </c>
      <c r="D80" s="32">
        <f t="shared" si="4"/>
        <v>0</v>
      </c>
      <c r="E80" s="32">
        <f t="shared" si="4"/>
        <v>0</v>
      </c>
      <c r="F80" s="32">
        <f t="shared" si="4"/>
        <v>0</v>
      </c>
      <c r="G80" s="32">
        <f t="shared" si="4"/>
        <v>394942440.85000002</v>
      </c>
      <c r="H80" s="32">
        <f>SUBTOTAL(9,H75:H79)</f>
        <v>47204078.149999999</v>
      </c>
    </row>
    <row r="81" spans="1:8" x14ac:dyDescent="0.25">
      <c r="A81" s="39" t="s">
        <v>396</v>
      </c>
      <c r="B81" s="29" t="s">
        <v>364</v>
      </c>
      <c r="C81" s="30">
        <v>5000000</v>
      </c>
      <c r="D81" s="30">
        <v>0</v>
      </c>
      <c r="E81" s="30">
        <v>0</v>
      </c>
      <c r="F81" s="30">
        <v>0</v>
      </c>
      <c r="G81" s="30">
        <v>4990780</v>
      </c>
      <c r="H81" s="30">
        <v>9220</v>
      </c>
    </row>
    <row r="82" spans="1:8" x14ac:dyDescent="0.25">
      <c r="A82" s="48" t="s">
        <v>388</v>
      </c>
      <c r="B82" s="51"/>
      <c r="C82" s="32">
        <f t="shared" ref="C82:G82" si="5">+C81</f>
        <v>5000000</v>
      </c>
      <c r="D82" s="32">
        <f t="shared" si="5"/>
        <v>0</v>
      </c>
      <c r="E82" s="32">
        <f t="shared" si="5"/>
        <v>0</v>
      </c>
      <c r="F82" s="32">
        <f t="shared" si="5"/>
        <v>0</v>
      </c>
      <c r="G82" s="32">
        <f t="shared" si="5"/>
        <v>4990780</v>
      </c>
      <c r="H82" s="32">
        <f>SUBTOTAL(9,H81)</f>
        <v>9220</v>
      </c>
    </row>
    <row r="83" spans="1:8" x14ac:dyDescent="0.25">
      <c r="A83" s="38" t="s">
        <v>391</v>
      </c>
      <c r="B83" s="29" t="s">
        <v>318</v>
      </c>
      <c r="C83" s="30">
        <v>1182376500</v>
      </c>
      <c r="D83" s="30">
        <v>0</v>
      </c>
      <c r="E83" s="30">
        <v>0</v>
      </c>
      <c r="F83" s="30">
        <v>0</v>
      </c>
      <c r="G83" s="30">
        <v>1009243090.08</v>
      </c>
      <c r="H83" s="30">
        <v>173133409.91999999</v>
      </c>
    </row>
    <row r="84" spans="1:8" x14ac:dyDescent="0.25">
      <c r="A84" s="38" t="s">
        <v>391</v>
      </c>
      <c r="B84" s="29" t="s">
        <v>365</v>
      </c>
      <c r="C84" s="30">
        <v>517632700</v>
      </c>
      <c r="D84" s="30">
        <v>0</v>
      </c>
      <c r="E84" s="30">
        <v>0</v>
      </c>
      <c r="F84" s="30">
        <v>0</v>
      </c>
      <c r="G84" s="30">
        <v>502580923.62</v>
      </c>
      <c r="H84" s="30">
        <v>15051776.380000001</v>
      </c>
    </row>
    <row r="85" spans="1:8" x14ac:dyDescent="0.25">
      <c r="A85" s="38" t="s">
        <v>391</v>
      </c>
      <c r="B85" s="29" t="s">
        <v>319</v>
      </c>
      <c r="C85" s="30">
        <v>2000000</v>
      </c>
      <c r="D85" s="30">
        <v>0</v>
      </c>
      <c r="E85" s="30">
        <v>0</v>
      </c>
      <c r="F85" s="30">
        <v>0</v>
      </c>
      <c r="G85" s="30">
        <v>199371</v>
      </c>
      <c r="H85" s="30">
        <v>1800629</v>
      </c>
    </row>
    <row r="86" spans="1:8" x14ac:dyDescent="0.25">
      <c r="A86" s="38" t="s">
        <v>391</v>
      </c>
      <c r="B86" s="29" t="s">
        <v>320</v>
      </c>
      <c r="C86" s="30">
        <v>289589150</v>
      </c>
      <c r="D86" s="30">
        <v>0</v>
      </c>
      <c r="E86" s="30">
        <v>0</v>
      </c>
      <c r="F86" s="30">
        <v>0</v>
      </c>
      <c r="G86" s="30">
        <v>259029591.28</v>
      </c>
      <c r="H86" s="30">
        <v>30559558.719999999</v>
      </c>
    </row>
    <row r="87" spans="1:8" x14ac:dyDescent="0.25">
      <c r="A87" s="38" t="s">
        <v>391</v>
      </c>
      <c r="B87" s="29" t="s">
        <v>321</v>
      </c>
      <c r="C87" s="30">
        <v>484241571</v>
      </c>
      <c r="D87" s="30">
        <v>0</v>
      </c>
      <c r="E87" s="30">
        <v>0</v>
      </c>
      <c r="F87" s="30">
        <v>0</v>
      </c>
      <c r="G87" s="30">
        <v>448507709.48000002</v>
      </c>
      <c r="H87" s="30">
        <v>35733861.520000003</v>
      </c>
    </row>
    <row r="88" spans="1:8" x14ac:dyDescent="0.25">
      <c r="A88" s="38" t="s">
        <v>391</v>
      </c>
      <c r="B88" s="29" t="s">
        <v>322</v>
      </c>
      <c r="C88" s="30">
        <v>141908432</v>
      </c>
      <c r="D88" s="30">
        <v>0</v>
      </c>
      <c r="E88" s="30">
        <v>0</v>
      </c>
      <c r="F88" s="30">
        <v>0</v>
      </c>
      <c r="G88" s="30">
        <v>104411355.98999999</v>
      </c>
      <c r="H88" s="30">
        <v>37497076.009999998</v>
      </c>
    </row>
    <row r="89" spans="1:8" x14ac:dyDescent="0.25">
      <c r="A89" s="38" t="s">
        <v>391</v>
      </c>
      <c r="B89" s="29" t="s">
        <v>323</v>
      </c>
      <c r="C89" s="30">
        <v>2286585</v>
      </c>
      <c r="D89" s="30">
        <v>0</v>
      </c>
      <c r="E89" s="30">
        <v>0</v>
      </c>
      <c r="F89" s="30">
        <v>0</v>
      </c>
      <c r="G89" s="30">
        <v>47774.48</v>
      </c>
      <c r="H89" s="30">
        <v>2238810.52</v>
      </c>
    </row>
    <row r="90" spans="1:8" x14ac:dyDescent="0.25">
      <c r="A90" s="38" t="s">
        <v>391</v>
      </c>
      <c r="B90" s="29" t="s">
        <v>323</v>
      </c>
      <c r="C90" s="30">
        <v>292953956</v>
      </c>
      <c r="D90" s="30">
        <v>0</v>
      </c>
      <c r="E90" s="30">
        <v>0</v>
      </c>
      <c r="F90" s="30">
        <v>0</v>
      </c>
      <c r="G90" s="30">
        <v>253590320.62</v>
      </c>
      <c r="H90" s="30">
        <v>39363635.380000003</v>
      </c>
    </row>
    <row r="91" spans="1:8" x14ac:dyDescent="0.25">
      <c r="A91" s="38" t="s">
        <v>391</v>
      </c>
      <c r="B91" s="29" t="s">
        <v>324</v>
      </c>
      <c r="C91" s="30">
        <v>234325000</v>
      </c>
      <c r="D91" s="30">
        <v>0</v>
      </c>
      <c r="E91" s="30">
        <v>0</v>
      </c>
      <c r="F91" s="30">
        <v>0</v>
      </c>
      <c r="G91" s="30">
        <v>223517751.66999999</v>
      </c>
      <c r="H91" s="30">
        <v>10807248.33</v>
      </c>
    </row>
    <row r="92" spans="1:8" x14ac:dyDescent="0.25">
      <c r="A92" s="38" t="s">
        <v>391</v>
      </c>
      <c r="B92" s="29" t="s">
        <v>325</v>
      </c>
      <c r="C92" s="30">
        <v>567077437</v>
      </c>
      <c r="D92" s="30">
        <v>0</v>
      </c>
      <c r="E92" s="30">
        <v>0</v>
      </c>
      <c r="F92" s="30">
        <v>0</v>
      </c>
      <c r="G92" s="30">
        <v>537185465.62</v>
      </c>
      <c r="H92" s="30">
        <v>29891971.379999999</v>
      </c>
    </row>
    <row r="93" spans="1:8" x14ac:dyDescent="0.25">
      <c r="A93" s="38" t="s">
        <v>391</v>
      </c>
      <c r="B93" s="29" t="s">
        <v>326</v>
      </c>
      <c r="C93" s="30">
        <v>319248297</v>
      </c>
      <c r="D93" s="30">
        <v>0</v>
      </c>
      <c r="E93" s="30">
        <v>0</v>
      </c>
      <c r="F93" s="30">
        <v>0</v>
      </c>
      <c r="G93" s="30">
        <v>283974638</v>
      </c>
      <c r="H93" s="30">
        <v>35273659</v>
      </c>
    </row>
    <row r="94" spans="1:8" x14ac:dyDescent="0.25">
      <c r="A94" s="38" t="s">
        <v>391</v>
      </c>
      <c r="B94" s="29" t="s">
        <v>327</v>
      </c>
      <c r="C94" s="30">
        <v>17673659</v>
      </c>
      <c r="D94" s="30">
        <v>0</v>
      </c>
      <c r="E94" s="30">
        <v>0</v>
      </c>
      <c r="F94" s="30">
        <v>0</v>
      </c>
      <c r="G94" s="30">
        <v>15349497</v>
      </c>
      <c r="H94" s="30">
        <v>2324162</v>
      </c>
    </row>
    <row r="95" spans="1:8" x14ac:dyDescent="0.25">
      <c r="A95" s="38" t="s">
        <v>391</v>
      </c>
      <c r="B95" s="29" t="s">
        <v>328</v>
      </c>
      <c r="C95" s="30">
        <v>181221711</v>
      </c>
      <c r="D95" s="30">
        <v>0</v>
      </c>
      <c r="E95" s="30">
        <v>0</v>
      </c>
      <c r="F95" s="30">
        <v>0</v>
      </c>
      <c r="G95" s="30">
        <v>160371347</v>
      </c>
      <c r="H95" s="30">
        <v>20850364</v>
      </c>
    </row>
    <row r="96" spans="1:8" x14ac:dyDescent="0.25">
      <c r="A96" s="38" t="s">
        <v>391</v>
      </c>
      <c r="B96" s="29" t="s">
        <v>329</v>
      </c>
      <c r="C96" s="30">
        <v>62265977</v>
      </c>
      <c r="D96" s="30">
        <v>0</v>
      </c>
      <c r="E96" s="30">
        <v>0</v>
      </c>
      <c r="F96" s="30">
        <v>0</v>
      </c>
      <c r="G96" s="30">
        <v>53348036</v>
      </c>
      <c r="H96" s="30">
        <v>8917941</v>
      </c>
    </row>
    <row r="97" spans="1:8" x14ac:dyDescent="0.25">
      <c r="A97" s="38" t="s">
        <v>391</v>
      </c>
      <c r="B97" s="29" t="s">
        <v>330</v>
      </c>
      <c r="C97" s="30">
        <v>94423295</v>
      </c>
      <c r="D97" s="30">
        <v>0</v>
      </c>
      <c r="E97" s="30">
        <v>0</v>
      </c>
      <c r="F97" s="30">
        <v>0</v>
      </c>
      <c r="G97" s="30">
        <v>84766339</v>
      </c>
      <c r="H97" s="30">
        <v>9656956</v>
      </c>
    </row>
    <row r="98" spans="1:8" x14ac:dyDescent="0.25">
      <c r="A98" s="38" t="s">
        <v>391</v>
      </c>
      <c r="B98" s="29" t="s">
        <v>331</v>
      </c>
      <c r="C98" s="30">
        <v>21759126</v>
      </c>
      <c r="D98" s="30">
        <v>0</v>
      </c>
      <c r="E98" s="30">
        <v>0</v>
      </c>
      <c r="F98" s="30">
        <v>0</v>
      </c>
      <c r="G98" s="30">
        <v>18573594.149999999</v>
      </c>
      <c r="H98" s="30">
        <v>3185531.85</v>
      </c>
    </row>
    <row r="99" spans="1:8" x14ac:dyDescent="0.25">
      <c r="A99" s="49" t="s">
        <v>383</v>
      </c>
      <c r="B99" s="49"/>
      <c r="C99" s="36">
        <f t="shared" ref="C99:G99" si="6">SUM(C83:C98)</f>
        <v>4410983396</v>
      </c>
      <c r="D99" s="36">
        <f t="shared" si="6"/>
        <v>0</v>
      </c>
      <c r="E99" s="36">
        <f t="shared" si="6"/>
        <v>0</v>
      </c>
      <c r="F99" s="36">
        <f t="shared" si="6"/>
        <v>0</v>
      </c>
      <c r="G99" s="36">
        <f t="shared" si="6"/>
        <v>3954696804.9899998</v>
      </c>
      <c r="H99" s="36">
        <f>SUBTOTAL(9,H83:H98)</f>
        <v>456286591.00999999</v>
      </c>
    </row>
    <row r="100" spans="1:8" x14ac:dyDescent="0.25">
      <c r="A100" s="39" t="s">
        <v>392</v>
      </c>
      <c r="B100" s="29" t="s">
        <v>311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</row>
    <row r="101" spans="1:8" x14ac:dyDescent="0.25">
      <c r="A101" s="39" t="s">
        <v>392</v>
      </c>
      <c r="B101" s="29" t="s">
        <v>312</v>
      </c>
      <c r="C101" s="30">
        <v>10914808</v>
      </c>
      <c r="D101" s="30">
        <v>0</v>
      </c>
      <c r="E101" s="30">
        <v>0</v>
      </c>
      <c r="F101" s="30">
        <v>0</v>
      </c>
      <c r="G101" s="30">
        <v>7442167.5199999996</v>
      </c>
      <c r="H101" s="30">
        <v>3472640.48</v>
      </c>
    </row>
    <row r="102" spans="1:8" x14ac:dyDescent="0.25">
      <c r="A102" s="39" t="s">
        <v>392</v>
      </c>
      <c r="B102" s="29" t="s">
        <v>332</v>
      </c>
      <c r="C102" s="30">
        <v>132440000</v>
      </c>
      <c r="D102" s="30">
        <v>0</v>
      </c>
      <c r="E102" s="30">
        <v>10568740</v>
      </c>
      <c r="F102" s="30">
        <v>0</v>
      </c>
      <c r="G102" s="30">
        <v>121871260</v>
      </c>
      <c r="H102" s="30">
        <v>0</v>
      </c>
    </row>
    <row r="103" spans="1:8" x14ac:dyDescent="0.25">
      <c r="A103" s="39" t="s">
        <v>392</v>
      </c>
      <c r="B103" s="29" t="s">
        <v>296</v>
      </c>
      <c r="C103" s="30">
        <v>175000000</v>
      </c>
      <c r="D103" s="30">
        <v>0</v>
      </c>
      <c r="E103" s="30">
        <v>0</v>
      </c>
      <c r="F103" s="30">
        <v>0</v>
      </c>
      <c r="G103" s="30">
        <v>174931900</v>
      </c>
      <c r="H103" s="30">
        <v>68100</v>
      </c>
    </row>
    <row r="104" spans="1:8" x14ac:dyDescent="0.25">
      <c r="A104" s="39" t="s">
        <v>392</v>
      </c>
      <c r="B104" s="29" t="s">
        <v>334</v>
      </c>
      <c r="C104" s="30">
        <v>127000000</v>
      </c>
      <c r="D104" s="30">
        <v>0</v>
      </c>
      <c r="E104" s="30">
        <v>223832.32000000001</v>
      </c>
      <c r="F104" s="30">
        <v>0</v>
      </c>
      <c r="G104" s="30">
        <v>126666602.15000001</v>
      </c>
      <c r="H104" s="30">
        <v>109565.53</v>
      </c>
    </row>
    <row r="105" spans="1:8" x14ac:dyDescent="0.25">
      <c r="A105" s="39" t="s">
        <v>392</v>
      </c>
      <c r="B105" s="29" t="s">
        <v>289</v>
      </c>
      <c r="C105" s="30">
        <v>21843160</v>
      </c>
      <c r="D105" s="30">
        <v>0</v>
      </c>
      <c r="E105" s="30">
        <v>112056</v>
      </c>
      <c r="F105" s="30">
        <v>0</v>
      </c>
      <c r="G105" s="30">
        <v>18517559</v>
      </c>
      <c r="H105" s="30">
        <v>3213545</v>
      </c>
    </row>
    <row r="106" spans="1:8" x14ac:dyDescent="0.25">
      <c r="A106" s="39" t="s">
        <v>392</v>
      </c>
      <c r="B106" s="29" t="s">
        <v>290</v>
      </c>
      <c r="C106" s="30">
        <v>200000</v>
      </c>
      <c r="D106" s="30">
        <v>0</v>
      </c>
      <c r="E106" s="30">
        <v>0</v>
      </c>
      <c r="F106" s="30">
        <v>0</v>
      </c>
      <c r="G106" s="30">
        <v>94648.8</v>
      </c>
      <c r="H106" s="30">
        <v>105351.2</v>
      </c>
    </row>
    <row r="107" spans="1:8" x14ac:dyDescent="0.25">
      <c r="A107" s="39" t="s">
        <v>392</v>
      </c>
      <c r="B107" s="29" t="s">
        <v>313</v>
      </c>
      <c r="C107" s="30">
        <v>9060000</v>
      </c>
      <c r="D107" s="30">
        <v>0</v>
      </c>
      <c r="E107" s="30">
        <v>0</v>
      </c>
      <c r="F107" s="30">
        <v>0</v>
      </c>
      <c r="G107" s="30">
        <v>8116206.2400000002</v>
      </c>
      <c r="H107" s="30">
        <v>943793.76</v>
      </c>
    </row>
    <row r="108" spans="1:8" x14ac:dyDescent="0.25">
      <c r="A108" s="39" t="s">
        <v>392</v>
      </c>
      <c r="B108" s="29" t="s">
        <v>335</v>
      </c>
      <c r="C108" s="30">
        <v>300000</v>
      </c>
      <c r="D108" s="30">
        <v>0</v>
      </c>
      <c r="E108" s="30">
        <v>0</v>
      </c>
      <c r="F108" s="30">
        <v>0</v>
      </c>
      <c r="G108" s="30">
        <v>0</v>
      </c>
      <c r="H108" s="30">
        <v>300000</v>
      </c>
    </row>
    <row r="109" spans="1:8" x14ac:dyDescent="0.25">
      <c r="A109" s="39" t="s">
        <v>392</v>
      </c>
      <c r="B109" s="29" t="s">
        <v>366</v>
      </c>
      <c r="C109" s="30">
        <v>3000000</v>
      </c>
      <c r="D109" s="30">
        <v>0</v>
      </c>
      <c r="E109" s="30">
        <v>0</v>
      </c>
      <c r="F109" s="30">
        <v>0</v>
      </c>
      <c r="G109" s="30">
        <v>1175040</v>
      </c>
      <c r="H109" s="30">
        <v>1824960</v>
      </c>
    </row>
    <row r="110" spans="1:8" x14ac:dyDescent="0.25">
      <c r="A110" s="39" t="s">
        <v>392</v>
      </c>
      <c r="B110" s="29" t="s">
        <v>291</v>
      </c>
      <c r="C110" s="30">
        <v>556098404</v>
      </c>
      <c r="D110" s="30">
        <v>0</v>
      </c>
      <c r="E110" s="30">
        <v>0</v>
      </c>
      <c r="F110" s="30">
        <v>0</v>
      </c>
      <c r="G110" s="30">
        <v>542930298.84000003</v>
      </c>
      <c r="H110" s="30">
        <v>13168105.16</v>
      </c>
    </row>
    <row r="111" spans="1:8" x14ac:dyDescent="0.25">
      <c r="A111" s="39" t="s">
        <v>392</v>
      </c>
      <c r="B111" s="29" t="s">
        <v>298</v>
      </c>
      <c r="C111" s="30">
        <v>3171329</v>
      </c>
      <c r="D111" s="30">
        <v>0</v>
      </c>
      <c r="E111" s="30">
        <v>0</v>
      </c>
      <c r="F111" s="30">
        <v>0</v>
      </c>
      <c r="G111" s="30">
        <v>2374692.7599999998</v>
      </c>
      <c r="H111" s="30">
        <v>796636.24</v>
      </c>
    </row>
    <row r="112" spans="1:8" x14ac:dyDescent="0.25">
      <c r="A112" s="39" t="s">
        <v>392</v>
      </c>
      <c r="B112" s="29" t="s">
        <v>299</v>
      </c>
      <c r="C112" s="30">
        <v>300000</v>
      </c>
      <c r="D112" s="30">
        <v>0</v>
      </c>
      <c r="E112" s="30">
        <v>0</v>
      </c>
      <c r="F112" s="30">
        <v>0</v>
      </c>
      <c r="G112" s="30">
        <v>25486.23</v>
      </c>
      <c r="H112" s="30">
        <v>274513.77</v>
      </c>
    </row>
    <row r="113" spans="1:8" x14ac:dyDescent="0.25">
      <c r="A113" s="39" t="s">
        <v>392</v>
      </c>
      <c r="B113" s="29" t="s">
        <v>337</v>
      </c>
      <c r="C113" s="30">
        <v>11000000</v>
      </c>
      <c r="D113" s="30">
        <v>0</v>
      </c>
      <c r="E113" s="30">
        <v>165500</v>
      </c>
      <c r="F113" s="30">
        <v>0</v>
      </c>
      <c r="G113" s="30">
        <v>4151500</v>
      </c>
      <c r="H113" s="30">
        <v>6683000</v>
      </c>
    </row>
    <row r="114" spans="1:8" x14ac:dyDescent="0.25">
      <c r="A114" s="39" t="s">
        <v>392</v>
      </c>
      <c r="B114" s="29" t="s">
        <v>300</v>
      </c>
      <c r="C114" s="30">
        <v>197000000</v>
      </c>
      <c r="D114" s="30">
        <v>0</v>
      </c>
      <c r="E114" s="30">
        <v>0</v>
      </c>
      <c r="F114" s="30">
        <v>0</v>
      </c>
      <c r="G114" s="30">
        <v>194746058.44999999</v>
      </c>
      <c r="H114" s="30">
        <v>2253941.5499999998</v>
      </c>
    </row>
    <row r="115" spans="1:8" x14ac:dyDescent="0.25">
      <c r="A115" s="39" t="s">
        <v>392</v>
      </c>
      <c r="B115" s="29" t="s">
        <v>314</v>
      </c>
      <c r="C115" s="30">
        <v>640000</v>
      </c>
      <c r="D115" s="30">
        <v>0</v>
      </c>
      <c r="E115" s="30">
        <v>0</v>
      </c>
      <c r="F115" s="30">
        <v>0</v>
      </c>
      <c r="G115" s="30">
        <v>175000</v>
      </c>
      <c r="H115" s="30">
        <v>465000</v>
      </c>
    </row>
    <row r="116" spans="1:8" x14ac:dyDescent="0.25">
      <c r="A116" s="39" t="s">
        <v>392</v>
      </c>
      <c r="B116" s="29" t="s">
        <v>301</v>
      </c>
      <c r="C116" s="30">
        <v>54000000</v>
      </c>
      <c r="D116" s="30">
        <v>0</v>
      </c>
      <c r="E116" s="30">
        <v>0</v>
      </c>
      <c r="F116" s="30">
        <v>0</v>
      </c>
      <c r="G116" s="30">
        <v>48355476.43</v>
      </c>
      <c r="H116" s="30">
        <v>5644523.5700000003</v>
      </c>
    </row>
    <row r="117" spans="1:8" x14ac:dyDescent="0.25">
      <c r="A117" s="39" t="s">
        <v>392</v>
      </c>
      <c r="B117" s="29" t="s">
        <v>367</v>
      </c>
      <c r="C117" s="30">
        <v>10000000</v>
      </c>
      <c r="D117" s="30">
        <v>0</v>
      </c>
      <c r="E117" s="30">
        <v>0</v>
      </c>
      <c r="F117" s="30">
        <v>0</v>
      </c>
      <c r="G117" s="30">
        <v>0</v>
      </c>
      <c r="H117" s="30">
        <v>10000000</v>
      </c>
    </row>
    <row r="118" spans="1:8" x14ac:dyDescent="0.25">
      <c r="A118" s="39" t="s">
        <v>392</v>
      </c>
      <c r="B118" s="29" t="s">
        <v>316</v>
      </c>
      <c r="C118" s="30">
        <v>20000000</v>
      </c>
      <c r="D118" s="30">
        <v>0</v>
      </c>
      <c r="E118" s="30">
        <v>0</v>
      </c>
      <c r="F118" s="30">
        <v>0</v>
      </c>
      <c r="G118" s="30">
        <v>4306450.78</v>
      </c>
      <c r="H118" s="30">
        <v>15693549.220000001</v>
      </c>
    </row>
    <row r="119" spans="1:8" x14ac:dyDescent="0.25">
      <c r="A119" s="39" t="s">
        <v>392</v>
      </c>
      <c r="B119" s="29" t="s">
        <v>292</v>
      </c>
      <c r="C119" s="30">
        <v>100000000</v>
      </c>
      <c r="D119" s="30">
        <v>0</v>
      </c>
      <c r="E119" s="30">
        <v>4943050.53</v>
      </c>
      <c r="F119" s="30">
        <v>0</v>
      </c>
      <c r="G119" s="30">
        <v>60069070.259999998</v>
      </c>
      <c r="H119" s="30">
        <v>34987879.210000001</v>
      </c>
    </row>
    <row r="120" spans="1:8" x14ac:dyDescent="0.25">
      <c r="A120" s="39" t="s">
        <v>392</v>
      </c>
      <c r="B120" s="29" t="s">
        <v>315</v>
      </c>
      <c r="C120" s="30">
        <v>20000000</v>
      </c>
      <c r="D120" s="30">
        <v>0</v>
      </c>
      <c r="E120" s="30">
        <v>0</v>
      </c>
      <c r="F120" s="30">
        <v>0</v>
      </c>
      <c r="G120" s="30">
        <v>0</v>
      </c>
      <c r="H120" s="30">
        <v>20000000</v>
      </c>
    </row>
    <row r="121" spans="1:8" x14ac:dyDescent="0.25">
      <c r="A121" s="39" t="s">
        <v>392</v>
      </c>
      <c r="B121" s="29" t="s">
        <v>293</v>
      </c>
      <c r="C121" s="30">
        <v>5000000</v>
      </c>
      <c r="D121" s="30">
        <v>0</v>
      </c>
      <c r="E121" s="30">
        <v>0</v>
      </c>
      <c r="F121" s="30">
        <v>0</v>
      </c>
      <c r="G121" s="30">
        <v>0</v>
      </c>
      <c r="H121" s="30">
        <v>5000000</v>
      </c>
    </row>
    <row r="122" spans="1:8" x14ac:dyDescent="0.25">
      <c r="A122" s="39" t="s">
        <v>392</v>
      </c>
      <c r="B122" s="29" t="s">
        <v>294</v>
      </c>
      <c r="C122" s="30">
        <v>50000000</v>
      </c>
      <c r="D122" s="30">
        <v>0</v>
      </c>
      <c r="E122" s="30">
        <v>0</v>
      </c>
      <c r="F122" s="30">
        <v>0</v>
      </c>
      <c r="G122" s="30">
        <v>29798639.010000002</v>
      </c>
      <c r="H122" s="30">
        <v>20201360.989999998</v>
      </c>
    </row>
    <row r="123" spans="1:8" x14ac:dyDescent="0.25">
      <c r="A123" s="39" t="s">
        <v>392</v>
      </c>
      <c r="B123" s="29" t="s">
        <v>302</v>
      </c>
      <c r="C123" s="30">
        <v>10000000</v>
      </c>
      <c r="D123" s="30">
        <v>0</v>
      </c>
      <c r="E123" s="30">
        <v>0</v>
      </c>
      <c r="F123" s="30">
        <v>0</v>
      </c>
      <c r="G123" s="30">
        <v>1571610.55</v>
      </c>
      <c r="H123" s="30">
        <v>8428389.4499999993</v>
      </c>
    </row>
    <row r="124" spans="1:8" x14ac:dyDescent="0.25">
      <c r="A124" s="39" t="s">
        <v>392</v>
      </c>
      <c r="B124" s="29" t="s">
        <v>303</v>
      </c>
      <c r="C124" s="30">
        <v>5000000</v>
      </c>
      <c r="D124" s="30">
        <v>0</v>
      </c>
      <c r="E124" s="30">
        <v>0</v>
      </c>
      <c r="F124" s="30">
        <v>0</v>
      </c>
      <c r="G124" s="30">
        <v>4926838</v>
      </c>
      <c r="H124" s="30">
        <v>73162</v>
      </c>
    </row>
    <row r="125" spans="1:8" x14ac:dyDescent="0.25">
      <c r="A125" s="39" t="s">
        <v>392</v>
      </c>
      <c r="B125" s="29" t="s">
        <v>338</v>
      </c>
      <c r="C125" s="30">
        <v>200000</v>
      </c>
      <c r="D125" s="30">
        <v>0</v>
      </c>
      <c r="E125" s="30">
        <v>0</v>
      </c>
      <c r="F125" s="30">
        <v>0</v>
      </c>
      <c r="G125" s="30">
        <v>0</v>
      </c>
      <c r="H125" s="30">
        <v>200000</v>
      </c>
    </row>
    <row r="126" spans="1:8" x14ac:dyDescent="0.25">
      <c r="A126" s="39" t="s">
        <v>392</v>
      </c>
      <c r="B126" s="29" t="s">
        <v>339</v>
      </c>
      <c r="C126" s="30">
        <v>2200000</v>
      </c>
      <c r="D126" s="30">
        <v>0</v>
      </c>
      <c r="E126" s="30">
        <v>0</v>
      </c>
      <c r="F126" s="30">
        <v>0</v>
      </c>
      <c r="G126" s="30">
        <v>2000000</v>
      </c>
      <c r="H126" s="30">
        <v>200000</v>
      </c>
    </row>
    <row r="127" spans="1:8" x14ac:dyDescent="0.25">
      <c r="A127" s="49" t="s">
        <v>384</v>
      </c>
      <c r="B127" s="49"/>
      <c r="C127" s="36">
        <f t="shared" ref="C127:G127" si="7">SUM(C100:C126)</f>
        <v>1524367701</v>
      </c>
      <c r="D127" s="36">
        <f t="shared" si="7"/>
        <v>0</v>
      </c>
      <c r="E127" s="36">
        <f t="shared" si="7"/>
        <v>16013178.850000001</v>
      </c>
      <c r="F127" s="36">
        <f t="shared" si="7"/>
        <v>0</v>
      </c>
      <c r="G127" s="36">
        <f t="shared" si="7"/>
        <v>1354246505.02</v>
      </c>
      <c r="H127" s="36">
        <f>SUBTOTAL(9,H100:H126)</f>
        <v>154108017.13</v>
      </c>
    </row>
    <row r="128" spans="1:8" x14ac:dyDescent="0.25">
      <c r="A128" s="42" t="s">
        <v>393</v>
      </c>
      <c r="B128" s="29" t="s">
        <v>340</v>
      </c>
      <c r="C128" s="30">
        <v>93500000</v>
      </c>
      <c r="D128" s="30">
        <v>0</v>
      </c>
      <c r="E128" s="30">
        <v>20197040.109999999</v>
      </c>
      <c r="F128" s="30">
        <v>0</v>
      </c>
      <c r="G128" s="30">
        <v>62803502.5</v>
      </c>
      <c r="H128" s="30">
        <v>10499457.390000001</v>
      </c>
    </row>
    <row r="129" spans="1:8" x14ac:dyDescent="0.25">
      <c r="A129" s="42" t="s">
        <v>393</v>
      </c>
      <c r="B129" s="29" t="s">
        <v>341</v>
      </c>
      <c r="C129" s="30">
        <v>15000000</v>
      </c>
      <c r="D129" s="30">
        <v>0</v>
      </c>
      <c r="E129" s="30">
        <v>0</v>
      </c>
      <c r="F129" s="30">
        <v>0</v>
      </c>
      <c r="G129" s="30">
        <v>5983384.2699999996</v>
      </c>
      <c r="H129" s="30">
        <v>9016615.7300000004</v>
      </c>
    </row>
    <row r="130" spans="1:8" x14ac:dyDescent="0.25">
      <c r="A130" s="42" t="s">
        <v>393</v>
      </c>
      <c r="B130" s="29" t="s">
        <v>342</v>
      </c>
      <c r="C130" s="30">
        <v>50000000</v>
      </c>
      <c r="D130" s="30">
        <v>0</v>
      </c>
      <c r="E130" s="30">
        <v>0</v>
      </c>
      <c r="F130" s="30">
        <v>0</v>
      </c>
      <c r="G130" s="30">
        <v>33142631.57</v>
      </c>
      <c r="H130" s="30">
        <v>16857368.43</v>
      </c>
    </row>
    <row r="131" spans="1:8" x14ac:dyDescent="0.25">
      <c r="A131" s="42" t="s">
        <v>393</v>
      </c>
      <c r="B131" s="29" t="s">
        <v>343</v>
      </c>
      <c r="C131" s="30">
        <v>1000000</v>
      </c>
      <c r="D131" s="30">
        <v>0</v>
      </c>
      <c r="E131" s="30">
        <v>0</v>
      </c>
      <c r="F131" s="30">
        <v>0</v>
      </c>
      <c r="G131" s="30">
        <v>984323.76</v>
      </c>
      <c r="H131" s="30">
        <v>15676.24</v>
      </c>
    </row>
    <row r="132" spans="1:8" x14ac:dyDescent="0.25">
      <c r="A132" s="42" t="s">
        <v>393</v>
      </c>
      <c r="B132" s="29" t="s">
        <v>344</v>
      </c>
      <c r="C132" s="30">
        <v>2092310048</v>
      </c>
      <c r="D132" s="30">
        <v>0</v>
      </c>
      <c r="E132" s="30">
        <v>95521497.609999999</v>
      </c>
      <c r="F132" s="30">
        <v>50100000</v>
      </c>
      <c r="G132" s="30">
        <v>1804838207.01</v>
      </c>
      <c r="H132" s="30">
        <v>141850343.38</v>
      </c>
    </row>
    <row r="133" spans="1:8" x14ac:dyDescent="0.25">
      <c r="A133" s="42" t="s">
        <v>393</v>
      </c>
      <c r="B133" s="29" t="s">
        <v>345</v>
      </c>
      <c r="C133" s="30">
        <v>1000000</v>
      </c>
      <c r="D133" s="30">
        <v>0</v>
      </c>
      <c r="E133" s="30">
        <v>0</v>
      </c>
      <c r="F133" s="30">
        <v>0</v>
      </c>
      <c r="G133" s="30">
        <v>916518.92</v>
      </c>
      <c r="H133" s="30">
        <v>83481.08</v>
      </c>
    </row>
    <row r="134" spans="1:8" x14ac:dyDescent="0.25">
      <c r="A134" s="42" t="s">
        <v>393</v>
      </c>
      <c r="B134" s="29" t="s">
        <v>346</v>
      </c>
      <c r="C134" s="30">
        <v>1000000</v>
      </c>
      <c r="D134" s="30">
        <v>0</v>
      </c>
      <c r="E134" s="30">
        <v>0</v>
      </c>
      <c r="F134" s="30">
        <v>0</v>
      </c>
      <c r="G134" s="30">
        <v>367098.5</v>
      </c>
      <c r="H134" s="30">
        <v>632901.5</v>
      </c>
    </row>
    <row r="135" spans="1:8" x14ac:dyDescent="0.25">
      <c r="A135" s="42" t="s">
        <v>393</v>
      </c>
      <c r="B135" s="29" t="s">
        <v>347</v>
      </c>
      <c r="C135" s="30">
        <v>1000000</v>
      </c>
      <c r="D135" s="30">
        <v>0</v>
      </c>
      <c r="E135" s="30">
        <v>0</v>
      </c>
      <c r="F135" s="30">
        <v>0</v>
      </c>
      <c r="G135" s="30">
        <v>714171.61</v>
      </c>
      <c r="H135" s="30">
        <v>285828.39</v>
      </c>
    </row>
    <row r="136" spans="1:8" x14ac:dyDescent="0.25">
      <c r="A136" s="42" t="s">
        <v>393</v>
      </c>
      <c r="B136" s="29" t="s">
        <v>304</v>
      </c>
      <c r="C136" s="30">
        <v>2000000</v>
      </c>
      <c r="D136" s="30">
        <v>0</v>
      </c>
      <c r="E136" s="30">
        <v>0</v>
      </c>
      <c r="F136" s="30">
        <v>0</v>
      </c>
      <c r="G136" s="30">
        <v>1649637.3</v>
      </c>
      <c r="H136" s="30">
        <v>350362.7</v>
      </c>
    </row>
    <row r="137" spans="1:8" x14ac:dyDescent="0.25">
      <c r="A137" s="42" t="s">
        <v>393</v>
      </c>
      <c r="B137" s="29" t="s">
        <v>348</v>
      </c>
      <c r="C137" s="30">
        <v>1000000</v>
      </c>
      <c r="D137" s="30">
        <v>0</v>
      </c>
      <c r="E137" s="30">
        <v>0</v>
      </c>
      <c r="F137" s="30">
        <v>0</v>
      </c>
      <c r="G137" s="30">
        <v>0</v>
      </c>
      <c r="H137" s="30">
        <v>1000000</v>
      </c>
    </row>
    <row r="138" spans="1:8" x14ac:dyDescent="0.25">
      <c r="A138" s="42" t="s">
        <v>393</v>
      </c>
      <c r="B138" s="29" t="s">
        <v>349</v>
      </c>
      <c r="C138" s="30">
        <v>1000000</v>
      </c>
      <c r="D138" s="30">
        <v>0</v>
      </c>
      <c r="E138" s="30">
        <v>0</v>
      </c>
      <c r="F138" s="30">
        <v>0</v>
      </c>
      <c r="G138" s="30">
        <v>947901.53</v>
      </c>
      <c r="H138" s="30">
        <v>52098.47</v>
      </c>
    </row>
    <row r="139" spans="1:8" x14ac:dyDescent="0.25">
      <c r="A139" s="42" t="s">
        <v>393</v>
      </c>
      <c r="B139" s="29" t="s">
        <v>350</v>
      </c>
      <c r="C139" s="30">
        <v>1000000</v>
      </c>
      <c r="D139" s="30">
        <v>0</v>
      </c>
      <c r="E139" s="30">
        <v>0</v>
      </c>
      <c r="F139" s="30">
        <v>0</v>
      </c>
      <c r="G139" s="30">
        <v>909775.99</v>
      </c>
      <c r="H139" s="30">
        <v>90224.01</v>
      </c>
    </row>
    <row r="140" spans="1:8" x14ac:dyDescent="0.25">
      <c r="A140" s="42" t="s">
        <v>393</v>
      </c>
      <c r="B140" s="29" t="s">
        <v>305</v>
      </c>
      <c r="C140" s="30">
        <v>2000000</v>
      </c>
      <c r="D140" s="30">
        <v>0</v>
      </c>
      <c r="E140" s="30">
        <v>0</v>
      </c>
      <c r="F140" s="30">
        <v>0</v>
      </c>
      <c r="G140" s="30">
        <v>1991719.22</v>
      </c>
      <c r="H140" s="30">
        <v>8280.7800000000007</v>
      </c>
    </row>
    <row r="141" spans="1:8" x14ac:dyDescent="0.25">
      <c r="A141" s="42" t="s">
        <v>393</v>
      </c>
      <c r="B141" s="29" t="s">
        <v>317</v>
      </c>
      <c r="C141" s="30">
        <v>23000000</v>
      </c>
      <c r="D141" s="30">
        <v>0</v>
      </c>
      <c r="E141" s="30">
        <v>0</v>
      </c>
      <c r="F141" s="30">
        <v>0</v>
      </c>
      <c r="G141" s="30">
        <v>17850684.899999999</v>
      </c>
      <c r="H141" s="30">
        <v>5149315.0999999996</v>
      </c>
    </row>
    <row r="142" spans="1:8" x14ac:dyDescent="0.25">
      <c r="A142" s="42" t="s">
        <v>393</v>
      </c>
      <c r="B142" s="29" t="s">
        <v>306</v>
      </c>
      <c r="C142" s="30">
        <v>4000000</v>
      </c>
      <c r="D142" s="30">
        <v>0</v>
      </c>
      <c r="E142" s="30">
        <v>0</v>
      </c>
      <c r="F142" s="30">
        <v>0</v>
      </c>
      <c r="G142" s="30">
        <v>2866323.18</v>
      </c>
      <c r="H142" s="30">
        <v>1133676.82</v>
      </c>
    </row>
    <row r="143" spans="1:8" x14ac:dyDescent="0.25">
      <c r="A143" s="42" t="s">
        <v>393</v>
      </c>
      <c r="B143" s="29" t="s">
        <v>351</v>
      </c>
      <c r="C143" s="30">
        <v>4000000</v>
      </c>
      <c r="D143" s="30">
        <v>0</v>
      </c>
      <c r="E143" s="30">
        <v>0</v>
      </c>
      <c r="F143" s="30">
        <v>0</v>
      </c>
      <c r="G143" s="30">
        <v>1064850</v>
      </c>
      <c r="H143" s="30">
        <v>2935150</v>
      </c>
    </row>
    <row r="144" spans="1:8" x14ac:dyDescent="0.25">
      <c r="A144" s="42" t="s">
        <v>393</v>
      </c>
      <c r="B144" s="29" t="s">
        <v>307</v>
      </c>
      <c r="C144" s="30">
        <v>20000000</v>
      </c>
      <c r="D144" s="30">
        <v>0</v>
      </c>
      <c r="E144" s="30">
        <v>0</v>
      </c>
      <c r="F144" s="30">
        <v>0</v>
      </c>
      <c r="G144" s="30">
        <v>7006558</v>
      </c>
      <c r="H144" s="30">
        <v>12993442</v>
      </c>
    </row>
    <row r="145" spans="1:8" x14ac:dyDescent="0.25">
      <c r="A145" s="42" t="s">
        <v>393</v>
      </c>
      <c r="B145" s="29" t="s">
        <v>352</v>
      </c>
      <c r="C145" s="30">
        <v>100100000</v>
      </c>
      <c r="D145" s="30">
        <v>0</v>
      </c>
      <c r="E145" s="30">
        <v>3496695.56</v>
      </c>
      <c r="F145" s="30">
        <v>0</v>
      </c>
      <c r="G145" s="30">
        <v>95219229.569999993</v>
      </c>
      <c r="H145" s="30">
        <v>1384074.87</v>
      </c>
    </row>
    <row r="146" spans="1:8" x14ac:dyDescent="0.25">
      <c r="A146" s="42" t="s">
        <v>393</v>
      </c>
      <c r="B146" s="29" t="s">
        <v>353</v>
      </c>
      <c r="C146" s="30">
        <v>15000000</v>
      </c>
      <c r="D146" s="30">
        <v>0</v>
      </c>
      <c r="E146" s="30">
        <v>914837.3</v>
      </c>
      <c r="F146" s="30">
        <v>0</v>
      </c>
      <c r="G146" s="30">
        <v>12957682.619999999</v>
      </c>
      <c r="H146" s="30">
        <v>1127480.08</v>
      </c>
    </row>
    <row r="147" spans="1:8" x14ac:dyDescent="0.25">
      <c r="A147" s="42" t="s">
        <v>393</v>
      </c>
      <c r="B147" s="29" t="s">
        <v>354</v>
      </c>
      <c r="C147" s="30">
        <v>102000000</v>
      </c>
      <c r="D147" s="30">
        <v>0</v>
      </c>
      <c r="E147" s="30">
        <v>47245079.840000004</v>
      </c>
      <c r="F147" s="30">
        <v>0</v>
      </c>
      <c r="G147" s="30">
        <v>54631294.619999997</v>
      </c>
      <c r="H147" s="30">
        <v>123625.54</v>
      </c>
    </row>
    <row r="148" spans="1:8" x14ac:dyDescent="0.25">
      <c r="A148" s="42" t="s">
        <v>393</v>
      </c>
      <c r="B148" s="29" t="s">
        <v>308</v>
      </c>
      <c r="C148" s="30">
        <v>2000000</v>
      </c>
      <c r="D148" s="30">
        <v>0</v>
      </c>
      <c r="E148" s="30">
        <v>0</v>
      </c>
      <c r="F148" s="30">
        <v>0</v>
      </c>
      <c r="G148" s="30">
        <v>960748.05</v>
      </c>
      <c r="H148" s="30">
        <v>1039251.95</v>
      </c>
    </row>
    <row r="149" spans="1:8" x14ac:dyDescent="0.25">
      <c r="A149" s="42" t="s">
        <v>393</v>
      </c>
      <c r="B149" s="29" t="s">
        <v>355</v>
      </c>
      <c r="C149" s="30">
        <v>6400000</v>
      </c>
      <c r="D149" s="30">
        <v>0</v>
      </c>
      <c r="E149" s="30">
        <v>0</v>
      </c>
      <c r="F149" s="30">
        <v>0</v>
      </c>
      <c r="G149" s="30">
        <v>6146423.2199999997</v>
      </c>
      <c r="H149" s="30">
        <v>253576.78</v>
      </c>
    </row>
    <row r="150" spans="1:8" x14ac:dyDescent="0.25">
      <c r="A150" s="49" t="s">
        <v>385</v>
      </c>
      <c r="B150" s="49"/>
      <c r="C150" s="36">
        <f t="shared" ref="C150:G150" si="8">SUM(C128:C149)</f>
        <v>2538310048</v>
      </c>
      <c r="D150" s="36">
        <f t="shared" si="8"/>
        <v>0</v>
      </c>
      <c r="E150" s="36">
        <f t="shared" si="8"/>
        <v>167375150.42000002</v>
      </c>
      <c r="F150" s="36">
        <f t="shared" si="8"/>
        <v>50100000</v>
      </c>
      <c r="G150" s="36">
        <f t="shared" si="8"/>
        <v>2113952666.3399997</v>
      </c>
      <c r="H150" s="36">
        <f>SUBTOTAL(9,H128:H149)</f>
        <v>206882231.23999995</v>
      </c>
    </row>
    <row r="151" spans="1:8" x14ac:dyDescent="0.25">
      <c r="A151" s="39" t="s">
        <v>394</v>
      </c>
      <c r="B151" s="29" t="s">
        <v>368</v>
      </c>
      <c r="C151" s="30">
        <v>41043015</v>
      </c>
      <c r="D151" s="30">
        <v>0</v>
      </c>
      <c r="E151" s="30">
        <v>0</v>
      </c>
      <c r="F151" s="30">
        <v>0</v>
      </c>
      <c r="G151" s="30">
        <v>0</v>
      </c>
      <c r="H151" s="30">
        <v>41043015</v>
      </c>
    </row>
    <row r="152" spans="1:8" x14ac:dyDescent="0.25">
      <c r="A152" s="39" t="s">
        <v>394</v>
      </c>
      <c r="B152" s="29" t="s">
        <v>357</v>
      </c>
      <c r="C152" s="30">
        <v>41816</v>
      </c>
      <c r="D152" s="30">
        <v>0</v>
      </c>
      <c r="E152" s="30">
        <v>0</v>
      </c>
      <c r="F152" s="30">
        <v>0</v>
      </c>
      <c r="G152" s="30">
        <v>0</v>
      </c>
      <c r="H152" s="30">
        <v>41816</v>
      </c>
    </row>
    <row r="153" spans="1:8" x14ac:dyDescent="0.25">
      <c r="A153" s="39" t="s">
        <v>394</v>
      </c>
      <c r="B153" s="29" t="s">
        <v>369</v>
      </c>
      <c r="C153" s="30">
        <v>122695</v>
      </c>
      <c r="D153" s="30">
        <v>0</v>
      </c>
      <c r="E153" s="30">
        <v>0</v>
      </c>
      <c r="F153" s="30">
        <v>0</v>
      </c>
      <c r="G153" s="30">
        <v>0</v>
      </c>
      <c r="H153" s="30">
        <v>122695</v>
      </c>
    </row>
    <row r="154" spans="1:8" x14ac:dyDescent="0.25">
      <c r="A154" s="39" t="s">
        <v>394</v>
      </c>
      <c r="B154" s="29" t="s">
        <v>309</v>
      </c>
      <c r="C154" s="30">
        <v>200506298</v>
      </c>
      <c r="D154" s="30">
        <v>0</v>
      </c>
      <c r="E154" s="30">
        <v>4650848.68</v>
      </c>
      <c r="F154" s="30">
        <v>0</v>
      </c>
      <c r="G154" s="30">
        <v>192995511.41</v>
      </c>
      <c r="H154" s="30">
        <v>2859937.91</v>
      </c>
    </row>
    <row r="155" spans="1:8" x14ac:dyDescent="0.25">
      <c r="A155" s="39" t="s">
        <v>394</v>
      </c>
      <c r="B155" s="29" t="s">
        <v>309</v>
      </c>
      <c r="C155" s="30">
        <v>28012978</v>
      </c>
      <c r="D155" s="30">
        <v>0</v>
      </c>
      <c r="E155" s="30">
        <v>0</v>
      </c>
      <c r="F155" s="30">
        <v>0</v>
      </c>
      <c r="G155" s="30">
        <v>26401241.449999999</v>
      </c>
      <c r="H155" s="30">
        <v>1611736.55</v>
      </c>
    </row>
    <row r="156" spans="1:8" x14ac:dyDescent="0.25">
      <c r="A156" s="39" t="s">
        <v>394</v>
      </c>
      <c r="B156" s="29" t="s">
        <v>359</v>
      </c>
      <c r="C156" s="30">
        <v>51911414</v>
      </c>
      <c r="D156" s="30">
        <v>0</v>
      </c>
      <c r="E156" s="30">
        <v>35040528.619999997</v>
      </c>
      <c r="F156" s="30">
        <v>0</v>
      </c>
      <c r="G156" s="30">
        <v>16866021.379999999</v>
      </c>
      <c r="H156" s="30">
        <v>4864</v>
      </c>
    </row>
    <row r="157" spans="1:8" x14ac:dyDescent="0.25">
      <c r="A157" s="39" t="s">
        <v>394</v>
      </c>
      <c r="B157" s="29" t="s">
        <v>370</v>
      </c>
      <c r="C157" s="30">
        <v>22080953</v>
      </c>
      <c r="D157" s="30">
        <v>0</v>
      </c>
      <c r="E157" s="30">
        <v>0</v>
      </c>
      <c r="F157" s="30">
        <v>0</v>
      </c>
      <c r="G157" s="30">
        <v>14042372.460000001</v>
      </c>
      <c r="H157" s="30">
        <v>8038580.54</v>
      </c>
    </row>
    <row r="158" spans="1:8" x14ac:dyDescent="0.25">
      <c r="A158" s="39" t="s">
        <v>394</v>
      </c>
      <c r="B158" s="29" t="s">
        <v>370</v>
      </c>
      <c r="C158" s="30">
        <v>765965</v>
      </c>
      <c r="D158" s="30">
        <v>0</v>
      </c>
      <c r="E158" s="30">
        <v>0</v>
      </c>
      <c r="F158" s="30">
        <v>0</v>
      </c>
      <c r="G158" s="30">
        <v>765964</v>
      </c>
      <c r="H158" s="30">
        <v>1</v>
      </c>
    </row>
    <row r="159" spans="1:8" x14ac:dyDescent="0.25">
      <c r="A159" s="39" t="s">
        <v>394</v>
      </c>
      <c r="B159" s="29" t="s">
        <v>360</v>
      </c>
      <c r="C159" s="30">
        <v>3000000</v>
      </c>
      <c r="D159" s="30">
        <v>0</v>
      </c>
      <c r="E159" s="30">
        <v>218946.99</v>
      </c>
      <c r="F159" s="30">
        <v>0</v>
      </c>
      <c r="G159" s="30">
        <v>2751956.8</v>
      </c>
      <c r="H159" s="30">
        <v>29096.21</v>
      </c>
    </row>
    <row r="160" spans="1:8" x14ac:dyDescent="0.25">
      <c r="A160" s="35" t="s">
        <v>386</v>
      </c>
      <c r="B160" s="35"/>
      <c r="C160" s="36">
        <f t="shared" ref="C160:G160" si="9">SUM(C151:C159)</f>
        <v>347485134</v>
      </c>
      <c r="D160" s="36">
        <f t="shared" si="9"/>
        <v>0</v>
      </c>
      <c r="E160" s="36">
        <f t="shared" si="9"/>
        <v>39910324.289999999</v>
      </c>
      <c r="F160" s="36">
        <f t="shared" si="9"/>
        <v>0</v>
      </c>
      <c r="G160" s="36">
        <f t="shared" si="9"/>
        <v>253823067.5</v>
      </c>
      <c r="H160" s="36">
        <f>SUBTOTAL(9,H151:H159)</f>
        <v>53751742.209999993</v>
      </c>
    </row>
    <row r="161" spans="1:8" x14ac:dyDescent="0.25">
      <c r="A161" s="39" t="s">
        <v>395</v>
      </c>
      <c r="B161" s="29" t="s">
        <v>361</v>
      </c>
      <c r="C161" s="30">
        <v>49839719</v>
      </c>
      <c r="D161" s="30">
        <v>0</v>
      </c>
      <c r="E161" s="30">
        <v>0</v>
      </c>
      <c r="F161" s="30">
        <v>0</v>
      </c>
      <c r="G161" s="30">
        <v>42870907.829999998</v>
      </c>
      <c r="H161" s="30">
        <v>6968811.1699999999</v>
      </c>
    </row>
    <row r="162" spans="1:8" x14ac:dyDescent="0.25">
      <c r="A162" s="39" t="s">
        <v>395</v>
      </c>
      <c r="B162" s="29" t="s">
        <v>362</v>
      </c>
      <c r="C162" s="30">
        <v>8836829</v>
      </c>
      <c r="D162" s="30">
        <v>0</v>
      </c>
      <c r="E162" s="30">
        <v>0</v>
      </c>
      <c r="F162" s="30">
        <v>0</v>
      </c>
      <c r="G162" s="30">
        <v>7672555.4100000001</v>
      </c>
      <c r="H162" s="30">
        <v>1164273.5900000001</v>
      </c>
    </row>
    <row r="163" spans="1:8" x14ac:dyDescent="0.25">
      <c r="A163" s="39" t="s">
        <v>395</v>
      </c>
      <c r="B163" s="29" t="s">
        <v>310</v>
      </c>
      <c r="C163" s="30">
        <v>53000000</v>
      </c>
      <c r="D163" s="30">
        <v>0</v>
      </c>
      <c r="E163" s="30">
        <v>0</v>
      </c>
      <c r="F163" s="30">
        <v>0</v>
      </c>
      <c r="G163" s="30">
        <v>32113880.760000002</v>
      </c>
      <c r="H163" s="30">
        <v>20886119.239999998</v>
      </c>
    </row>
    <row r="164" spans="1:8" x14ac:dyDescent="0.25">
      <c r="A164" s="39" t="s">
        <v>395</v>
      </c>
      <c r="B164" s="29" t="s">
        <v>363</v>
      </c>
      <c r="C164" s="30">
        <v>34999994</v>
      </c>
      <c r="D164" s="30">
        <v>0</v>
      </c>
      <c r="E164" s="30">
        <v>0</v>
      </c>
      <c r="F164" s="30">
        <v>0</v>
      </c>
      <c r="G164" s="30">
        <v>26015510.5</v>
      </c>
      <c r="H164" s="30">
        <v>8984483.5</v>
      </c>
    </row>
    <row r="165" spans="1:8" x14ac:dyDescent="0.25">
      <c r="A165" s="39" t="s">
        <v>395</v>
      </c>
      <c r="B165" s="29" t="s">
        <v>295</v>
      </c>
      <c r="C165" s="30">
        <v>3000000</v>
      </c>
      <c r="D165" s="30">
        <v>0</v>
      </c>
      <c r="E165" s="30">
        <v>462.09</v>
      </c>
      <c r="F165" s="30">
        <v>0</v>
      </c>
      <c r="G165" s="30">
        <v>1858037.91</v>
      </c>
      <c r="H165" s="30">
        <v>1141500</v>
      </c>
    </row>
    <row r="166" spans="1:8" x14ac:dyDescent="0.25">
      <c r="A166" s="49" t="s">
        <v>387</v>
      </c>
      <c r="B166" s="49"/>
      <c r="C166" s="36">
        <f t="shared" ref="C166:G166" si="10">SUM(C161:C165)</f>
        <v>149676542</v>
      </c>
      <c r="D166" s="36">
        <f t="shared" si="10"/>
        <v>0</v>
      </c>
      <c r="E166" s="36">
        <f t="shared" si="10"/>
        <v>462.09</v>
      </c>
      <c r="F166" s="36">
        <f t="shared" si="10"/>
        <v>0</v>
      </c>
      <c r="G166" s="36">
        <f t="shared" si="10"/>
        <v>110530892.41</v>
      </c>
      <c r="H166" s="36">
        <f>SUBTOTAL(9,H161:H165)</f>
        <v>39145187.5</v>
      </c>
    </row>
    <row r="167" spans="1:8" x14ac:dyDescent="0.25">
      <c r="A167" s="38" t="s">
        <v>391</v>
      </c>
      <c r="B167" s="29" t="s">
        <v>318</v>
      </c>
      <c r="C167" s="30">
        <v>62383915963</v>
      </c>
      <c r="D167" s="30">
        <v>0</v>
      </c>
      <c r="E167" s="30">
        <v>0</v>
      </c>
      <c r="F167" s="30">
        <v>0</v>
      </c>
      <c r="G167" s="30">
        <v>60562556465.339996</v>
      </c>
      <c r="H167" s="30">
        <v>1821359497.6600001</v>
      </c>
    </row>
    <row r="168" spans="1:8" x14ac:dyDescent="0.25">
      <c r="A168" s="38" t="s">
        <v>391</v>
      </c>
      <c r="B168" s="29" t="s">
        <v>319</v>
      </c>
      <c r="C168" s="30">
        <v>200000000</v>
      </c>
      <c r="D168" s="30">
        <v>0</v>
      </c>
      <c r="E168" s="30">
        <v>0</v>
      </c>
      <c r="F168" s="30">
        <v>0</v>
      </c>
      <c r="G168" s="30">
        <v>199643894.47999999</v>
      </c>
      <c r="H168" s="30">
        <v>356105.52</v>
      </c>
    </row>
    <row r="169" spans="1:8" x14ac:dyDescent="0.25">
      <c r="A169" s="38" t="s">
        <v>391</v>
      </c>
      <c r="B169" s="29" t="s">
        <v>320</v>
      </c>
      <c r="C169" s="30">
        <v>13564786350</v>
      </c>
      <c r="D169" s="30">
        <v>0</v>
      </c>
      <c r="E169" s="30">
        <v>0</v>
      </c>
      <c r="F169" s="30">
        <v>0</v>
      </c>
      <c r="G169" s="30">
        <v>13448828993.620001</v>
      </c>
      <c r="H169" s="30">
        <v>115957356.38</v>
      </c>
    </row>
    <row r="170" spans="1:8" x14ac:dyDescent="0.25">
      <c r="A170" s="38" t="s">
        <v>391</v>
      </c>
      <c r="B170" s="29" t="s">
        <v>321</v>
      </c>
      <c r="C170" s="30">
        <v>17864746455</v>
      </c>
      <c r="D170" s="30">
        <v>0</v>
      </c>
      <c r="E170" s="30">
        <v>0</v>
      </c>
      <c r="F170" s="30">
        <v>0</v>
      </c>
      <c r="G170" s="30">
        <v>17825324002.009998</v>
      </c>
      <c r="H170" s="30">
        <v>39422452.990000002</v>
      </c>
    </row>
    <row r="171" spans="1:8" x14ac:dyDescent="0.25">
      <c r="A171" s="38" t="s">
        <v>391</v>
      </c>
      <c r="B171" s="29" t="s">
        <v>322</v>
      </c>
      <c r="C171" s="30">
        <v>805878305</v>
      </c>
      <c r="D171" s="30">
        <v>0</v>
      </c>
      <c r="E171" s="30">
        <v>0</v>
      </c>
      <c r="F171" s="30">
        <v>0</v>
      </c>
      <c r="G171" s="30">
        <v>741384906.20000005</v>
      </c>
      <c r="H171" s="30">
        <v>64493398.799999997</v>
      </c>
    </row>
    <row r="172" spans="1:8" x14ac:dyDescent="0.25">
      <c r="A172" s="38" t="s">
        <v>391</v>
      </c>
      <c r="B172" s="29" t="s">
        <v>323</v>
      </c>
      <c r="C172" s="30">
        <v>198333135</v>
      </c>
      <c r="D172" s="30">
        <v>0</v>
      </c>
      <c r="E172" s="30">
        <v>0</v>
      </c>
      <c r="F172" s="30">
        <v>0</v>
      </c>
      <c r="G172" s="30">
        <v>20993621.350000001</v>
      </c>
      <c r="H172" s="30">
        <v>177339513.65000001</v>
      </c>
    </row>
    <row r="173" spans="1:8" x14ac:dyDescent="0.25">
      <c r="A173" s="38" t="s">
        <v>391</v>
      </c>
      <c r="B173" s="29" t="s">
        <v>323</v>
      </c>
      <c r="C173" s="30">
        <v>10233159281</v>
      </c>
      <c r="D173" s="30">
        <v>0</v>
      </c>
      <c r="E173" s="30">
        <v>0</v>
      </c>
      <c r="F173" s="30">
        <v>0</v>
      </c>
      <c r="G173" s="30">
        <v>10036753172.879999</v>
      </c>
      <c r="H173" s="30">
        <v>196406108.12</v>
      </c>
    </row>
    <row r="174" spans="1:8" x14ac:dyDescent="0.25">
      <c r="A174" s="38" t="s">
        <v>391</v>
      </c>
      <c r="B174" s="29" t="s">
        <v>324</v>
      </c>
      <c r="C174" s="30">
        <v>9094313400</v>
      </c>
      <c r="D174" s="30">
        <v>0</v>
      </c>
      <c r="E174" s="30">
        <v>0</v>
      </c>
      <c r="F174" s="30">
        <v>0</v>
      </c>
      <c r="G174" s="30">
        <v>9060380539.6000004</v>
      </c>
      <c r="H174" s="30">
        <v>33932860.399999999</v>
      </c>
    </row>
    <row r="175" spans="1:8" x14ac:dyDescent="0.25">
      <c r="A175" s="38" t="s">
        <v>391</v>
      </c>
      <c r="B175" s="29" t="s">
        <v>325</v>
      </c>
      <c r="C175" s="30">
        <v>20480094394</v>
      </c>
      <c r="D175" s="30">
        <v>0</v>
      </c>
      <c r="E175" s="30">
        <v>0</v>
      </c>
      <c r="F175" s="30">
        <v>0</v>
      </c>
      <c r="G175" s="30">
        <v>20173064981.369999</v>
      </c>
      <c r="H175" s="30">
        <v>307029412.63</v>
      </c>
    </row>
    <row r="176" spans="1:8" x14ac:dyDescent="0.25">
      <c r="A176" s="38" t="s">
        <v>391</v>
      </c>
      <c r="B176" s="29" t="s">
        <v>326</v>
      </c>
      <c r="C176" s="30">
        <v>11626880279</v>
      </c>
      <c r="D176" s="30">
        <v>0</v>
      </c>
      <c r="E176" s="30">
        <v>0</v>
      </c>
      <c r="F176" s="30">
        <v>0</v>
      </c>
      <c r="G176" s="30">
        <v>11267782641</v>
      </c>
      <c r="H176" s="30">
        <v>359097638</v>
      </c>
    </row>
    <row r="177" spans="1:8" x14ac:dyDescent="0.25">
      <c r="A177" s="38" t="s">
        <v>391</v>
      </c>
      <c r="B177" s="29" t="s">
        <v>327</v>
      </c>
      <c r="C177" s="30">
        <v>629696231</v>
      </c>
      <c r="D177" s="30">
        <v>0</v>
      </c>
      <c r="E177" s="30">
        <v>0</v>
      </c>
      <c r="F177" s="30">
        <v>0</v>
      </c>
      <c r="G177" s="30">
        <v>609176953</v>
      </c>
      <c r="H177" s="30">
        <v>20519278</v>
      </c>
    </row>
    <row r="178" spans="1:8" x14ac:dyDescent="0.25">
      <c r="A178" s="38" t="s">
        <v>391</v>
      </c>
      <c r="B178" s="29" t="s">
        <v>328</v>
      </c>
      <c r="C178" s="30">
        <v>6599310428</v>
      </c>
      <c r="D178" s="30">
        <v>0</v>
      </c>
      <c r="E178" s="30">
        <v>0</v>
      </c>
      <c r="F178" s="30">
        <v>0</v>
      </c>
      <c r="G178" s="30">
        <v>6362890891</v>
      </c>
      <c r="H178" s="30">
        <v>236419537</v>
      </c>
    </row>
    <row r="179" spans="1:8" x14ac:dyDescent="0.25">
      <c r="A179" s="38" t="s">
        <v>391</v>
      </c>
      <c r="B179" s="29" t="s">
        <v>329</v>
      </c>
      <c r="C179" s="30">
        <v>2194327694</v>
      </c>
      <c r="D179" s="30">
        <v>0</v>
      </c>
      <c r="E179" s="30">
        <v>0</v>
      </c>
      <c r="F179" s="30">
        <v>0</v>
      </c>
      <c r="G179" s="30">
        <v>2116434851</v>
      </c>
      <c r="H179" s="30">
        <v>77892843</v>
      </c>
    </row>
    <row r="180" spans="1:8" x14ac:dyDescent="0.25">
      <c r="A180" s="38" t="s">
        <v>391</v>
      </c>
      <c r="B180" s="29" t="s">
        <v>330</v>
      </c>
      <c r="C180" s="30">
        <v>3472938387</v>
      </c>
      <c r="D180" s="30">
        <v>0</v>
      </c>
      <c r="E180" s="30">
        <v>0</v>
      </c>
      <c r="F180" s="30">
        <v>0</v>
      </c>
      <c r="G180" s="30">
        <v>3362071106</v>
      </c>
      <c r="H180" s="30">
        <v>110867281</v>
      </c>
    </row>
    <row r="181" spans="1:8" x14ac:dyDescent="0.25">
      <c r="A181" s="38" t="s">
        <v>391</v>
      </c>
      <c r="B181" s="29" t="s">
        <v>331</v>
      </c>
      <c r="C181" s="30">
        <v>727157785</v>
      </c>
      <c r="D181" s="30">
        <v>0</v>
      </c>
      <c r="E181" s="30">
        <v>0</v>
      </c>
      <c r="F181" s="30">
        <v>0</v>
      </c>
      <c r="G181" s="30">
        <v>665918059.79999995</v>
      </c>
      <c r="H181" s="30">
        <v>61239725.200000003</v>
      </c>
    </row>
    <row r="182" spans="1:8" x14ac:dyDescent="0.25">
      <c r="A182" s="35" t="s">
        <v>383</v>
      </c>
      <c r="B182" s="35"/>
      <c r="C182" s="36">
        <f>SUM(C167:C181)</f>
        <v>160075538087</v>
      </c>
      <c r="D182" s="36">
        <f t="shared" ref="D182:H182" si="11">SUM(D167:D181)</f>
        <v>0</v>
      </c>
      <c r="E182" s="36">
        <f t="shared" si="11"/>
        <v>0</v>
      </c>
      <c r="F182" s="36">
        <f t="shared" si="11"/>
        <v>0</v>
      </c>
      <c r="G182" s="36">
        <f t="shared" si="11"/>
        <v>156453205078.64999</v>
      </c>
      <c r="H182" s="36">
        <f t="shared" si="11"/>
        <v>3622333008.3499999</v>
      </c>
    </row>
    <row r="183" spans="1:8" x14ac:dyDescent="0.25">
      <c r="A183" s="39" t="s">
        <v>392</v>
      </c>
      <c r="B183" s="29" t="s">
        <v>311</v>
      </c>
      <c r="C183" s="30">
        <v>2850200001</v>
      </c>
      <c r="D183" s="30">
        <v>0</v>
      </c>
      <c r="E183" s="30">
        <v>19037543.989999998</v>
      </c>
      <c r="F183" s="30">
        <v>0</v>
      </c>
      <c r="G183" s="30">
        <v>2821400046.3600001</v>
      </c>
      <c r="H183" s="30">
        <v>9762410.6500000004</v>
      </c>
    </row>
    <row r="184" spans="1:8" x14ac:dyDescent="0.25">
      <c r="A184" s="39" t="s">
        <v>392</v>
      </c>
      <c r="B184" s="29" t="s">
        <v>371</v>
      </c>
      <c r="C184" s="30">
        <v>75000</v>
      </c>
      <c r="D184" s="30">
        <v>0</v>
      </c>
      <c r="E184" s="30">
        <v>75000</v>
      </c>
      <c r="F184" s="30">
        <v>0</v>
      </c>
      <c r="G184" s="30">
        <v>0</v>
      </c>
      <c r="H184" s="30">
        <v>0</v>
      </c>
    </row>
    <row r="185" spans="1:8" x14ac:dyDescent="0.25">
      <c r="A185" s="39" t="s">
        <v>392</v>
      </c>
      <c r="B185" s="29" t="s">
        <v>288</v>
      </c>
      <c r="C185" s="30">
        <v>2866667</v>
      </c>
      <c r="D185" s="30">
        <v>0</v>
      </c>
      <c r="E185" s="30">
        <v>1000000</v>
      </c>
      <c r="F185" s="30">
        <v>0</v>
      </c>
      <c r="G185" s="30">
        <v>1866666.48</v>
      </c>
      <c r="H185" s="30">
        <v>0.52</v>
      </c>
    </row>
    <row r="186" spans="1:8" x14ac:dyDescent="0.25">
      <c r="A186" s="39" t="s">
        <v>392</v>
      </c>
      <c r="B186" s="29" t="s">
        <v>332</v>
      </c>
      <c r="C186" s="30">
        <v>705865288</v>
      </c>
      <c r="D186" s="30">
        <v>0</v>
      </c>
      <c r="E186" s="30">
        <v>7285920.2000000002</v>
      </c>
      <c r="F186" s="30">
        <v>0</v>
      </c>
      <c r="G186" s="30">
        <v>698579367</v>
      </c>
      <c r="H186" s="30">
        <v>0.8</v>
      </c>
    </row>
    <row r="187" spans="1:8" x14ac:dyDescent="0.25">
      <c r="A187" s="39" t="s">
        <v>392</v>
      </c>
      <c r="B187" s="29" t="s">
        <v>296</v>
      </c>
      <c r="C187" s="30">
        <v>860217184</v>
      </c>
      <c r="D187" s="30">
        <v>0</v>
      </c>
      <c r="E187" s="30">
        <v>4404837</v>
      </c>
      <c r="F187" s="30">
        <v>0</v>
      </c>
      <c r="G187" s="30">
        <v>855811858.34000003</v>
      </c>
      <c r="H187" s="30">
        <v>488.66</v>
      </c>
    </row>
    <row r="188" spans="1:8" x14ac:dyDescent="0.25">
      <c r="A188" s="39" t="s">
        <v>392</v>
      </c>
      <c r="B188" s="29" t="s">
        <v>333</v>
      </c>
      <c r="C188" s="30">
        <v>22300000</v>
      </c>
      <c r="D188" s="30">
        <v>0</v>
      </c>
      <c r="E188" s="30">
        <v>300000</v>
      </c>
      <c r="F188" s="30">
        <v>0</v>
      </c>
      <c r="G188" s="30">
        <v>21441441.789999999</v>
      </c>
      <c r="H188" s="30">
        <v>558558.21</v>
      </c>
    </row>
    <row r="189" spans="1:8" x14ac:dyDescent="0.25">
      <c r="A189" s="39" t="s">
        <v>392</v>
      </c>
      <c r="B189" s="29" t="s">
        <v>334</v>
      </c>
      <c r="C189" s="30">
        <v>1770430123</v>
      </c>
      <c r="D189" s="30">
        <v>0</v>
      </c>
      <c r="E189" s="30">
        <v>16666506.529999999</v>
      </c>
      <c r="F189" s="30">
        <v>0</v>
      </c>
      <c r="G189" s="30">
        <v>1752086787.3</v>
      </c>
      <c r="H189" s="30">
        <v>1676829.17</v>
      </c>
    </row>
    <row r="190" spans="1:8" x14ac:dyDescent="0.25">
      <c r="A190" s="39" t="s">
        <v>392</v>
      </c>
      <c r="B190" s="29" t="s">
        <v>289</v>
      </c>
      <c r="C190" s="30">
        <v>17051277</v>
      </c>
      <c r="D190" s="30">
        <v>0</v>
      </c>
      <c r="E190" s="30">
        <v>129305.5</v>
      </c>
      <c r="F190" s="30">
        <v>0</v>
      </c>
      <c r="G190" s="30">
        <v>16921395.550000001</v>
      </c>
      <c r="H190" s="30">
        <v>575.95000000000005</v>
      </c>
    </row>
    <row r="191" spans="1:8" x14ac:dyDescent="0.25">
      <c r="A191" s="39" t="s">
        <v>392</v>
      </c>
      <c r="B191" s="29" t="s">
        <v>290</v>
      </c>
      <c r="C191" s="30">
        <v>4892610</v>
      </c>
      <c r="D191" s="30">
        <v>0</v>
      </c>
      <c r="E191" s="30">
        <v>2359440</v>
      </c>
      <c r="F191" s="30">
        <v>0</v>
      </c>
      <c r="G191" s="30">
        <v>0</v>
      </c>
      <c r="H191" s="30">
        <v>2533170</v>
      </c>
    </row>
    <row r="192" spans="1:8" x14ac:dyDescent="0.25">
      <c r="A192" s="39" t="s">
        <v>392</v>
      </c>
      <c r="B192" s="29" t="s">
        <v>313</v>
      </c>
      <c r="C192" s="30">
        <v>29329475</v>
      </c>
      <c r="D192" s="30">
        <v>0</v>
      </c>
      <c r="E192" s="30">
        <v>19963074.84</v>
      </c>
      <c r="F192" s="30">
        <v>0</v>
      </c>
      <c r="G192" s="30">
        <v>7820400</v>
      </c>
      <c r="H192" s="30">
        <v>1546000.16</v>
      </c>
    </row>
    <row r="193" spans="1:8" x14ac:dyDescent="0.25">
      <c r="A193" s="39" t="s">
        <v>392</v>
      </c>
      <c r="B193" s="29" t="s">
        <v>372</v>
      </c>
      <c r="C193" s="30">
        <v>300000</v>
      </c>
      <c r="D193" s="30">
        <v>0</v>
      </c>
      <c r="E193" s="30">
        <v>45750</v>
      </c>
      <c r="F193" s="30">
        <v>0</v>
      </c>
      <c r="G193" s="30">
        <v>254250</v>
      </c>
      <c r="H193" s="30">
        <v>0</v>
      </c>
    </row>
    <row r="194" spans="1:8" x14ac:dyDescent="0.25">
      <c r="A194" s="39" t="s">
        <v>392</v>
      </c>
      <c r="B194" s="29" t="s">
        <v>297</v>
      </c>
      <c r="C194" s="30">
        <v>1096114227</v>
      </c>
      <c r="D194" s="30">
        <v>0</v>
      </c>
      <c r="E194" s="30">
        <v>28107097.989999998</v>
      </c>
      <c r="F194" s="30">
        <v>0</v>
      </c>
      <c r="G194" s="30">
        <v>1019649256.95</v>
      </c>
      <c r="H194" s="30">
        <v>48357872.060000002</v>
      </c>
    </row>
    <row r="195" spans="1:8" x14ac:dyDescent="0.25">
      <c r="A195" s="39" t="s">
        <v>392</v>
      </c>
      <c r="B195" s="29" t="s">
        <v>335</v>
      </c>
      <c r="C195" s="30">
        <v>300000</v>
      </c>
      <c r="D195" s="30">
        <v>0</v>
      </c>
      <c r="E195" s="30">
        <v>105366.59</v>
      </c>
      <c r="F195" s="30">
        <v>0</v>
      </c>
      <c r="G195" s="30">
        <v>194633.41</v>
      </c>
      <c r="H195" s="30">
        <v>0</v>
      </c>
    </row>
    <row r="196" spans="1:8" x14ac:dyDescent="0.25">
      <c r="A196" s="39" t="s">
        <v>392</v>
      </c>
      <c r="B196" s="29" t="s">
        <v>336</v>
      </c>
      <c r="C196" s="30">
        <v>15587471</v>
      </c>
      <c r="D196" s="30">
        <v>0</v>
      </c>
      <c r="E196" s="30">
        <v>3239310.7</v>
      </c>
      <c r="F196" s="30">
        <v>0</v>
      </c>
      <c r="G196" s="30">
        <v>12324008.949999999</v>
      </c>
      <c r="H196" s="30">
        <v>24151.35</v>
      </c>
    </row>
    <row r="197" spans="1:8" x14ac:dyDescent="0.25">
      <c r="A197" s="39" t="s">
        <v>392</v>
      </c>
      <c r="B197" s="29" t="s">
        <v>366</v>
      </c>
      <c r="C197" s="30">
        <v>13350000</v>
      </c>
      <c r="D197" s="30">
        <v>0</v>
      </c>
      <c r="E197" s="30">
        <v>0</v>
      </c>
      <c r="F197" s="30">
        <v>0</v>
      </c>
      <c r="G197" s="30">
        <v>0</v>
      </c>
      <c r="H197" s="30">
        <v>13350000</v>
      </c>
    </row>
    <row r="198" spans="1:8" x14ac:dyDescent="0.25">
      <c r="A198" s="39" t="s">
        <v>392</v>
      </c>
      <c r="B198" s="29" t="s">
        <v>291</v>
      </c>
      <c r="C198" s="30">
        <v>309730226</v>
      </c>
      <c r="D198" s="30">
        <v>0</v>
      </c>
      <c r="E198" s="30">
        <v>32152756.73</v>
      </c>
      <c r="F198" s="30">
        <v>0</v>
      </c>
      <c r="G198" s="30">
        <v>255790239.36000001</v>
      </c>
      <c r="H198" s="30">
        <v>21787229.91</v>
      </c>
    </row>
    <row r="199" spans="1:8" x14ac:dyDescent="0.25">
      <c r="A199" s="39" t="s">
        <v>392</v>
      </c>
      <c r="B199" s="29" t="s">
        <v>298</v>
      </c>
      <c r="C199" s="30">
        <v>68650000</v>
      </c>
      <c r="D199" s="30">
        <v>0</v>
      </c>
      <c r="E199" s="30">
        <v>18140.87</v>
      </c>
      <c r="F199" s="30">
        <v>0</v>
      </c>
      <c r="G199" s="30">
        <v>68631858.680000007</v>
      </c>
      <c r="H199" s="30">
        <v>0.45</v>
      </c>
    </row>
    <row r="200" spans="1:8" x14ac:dyDescent="0.25">
      <c r="A200" s="39" t="s">
        <v>392</v>
      </c>
      <c r="B200" s="29" t="s">
        <v>299</v>
      </c>
      <c r="C200" s="30">
        <v>1000000</v>
      </c>
      <c r="D200" s="30">
        <v>0</v>
      </c>
      <c r="E200" s="30">
        <v>100000</v>
      </c>
      <c r="F200" s="30">
        <v>0</v>
      </c>
      <c r="G200" s="30">
        <v>0</v>
      </c>
      <c r="H200" s="30">
        <v>900000</v>
      </c>
    </row>
    <row r="201" spans="1:8" x14ac:dyDescent="0.25">
      <c r="A201" s="39" t="s">
        <v>392</v>
      </c>
      <c r="B201" s="29" t="s">
        <v>337</v>
      </c>
      <c r="C201" s="30">
        <v>46850000</v>
      </c>
      <c r="D201" s="30">
        <v>0</v>
      </c>
      <c r="E201" s="30">
        <v>5606532.46</v>
      </c>
      <c r="F201" s="30">
        <v>0</v>
      </c>
      <c r="G201" s="30">
        <v>37467808.939999998</v>
      </c>
      <c r="H201" s="30">
        <v>3775658.6</v>
      </c>
    </row>
    <row r="202" spans="1:8" x14ac:dyDescent="0.25">
      <c r="A202" s="39" t="s">
        <v>392</v>
      </c>
      <c r="B202" s="29" t="s">
        <v>300</v>
      </c>
      <c r="C202" s="30">
        <v>5800000000</v>
      </c>
      <c r="D202" s="30">
        <v>0</v>
      </c>
      <c r="E202" s="30">
        <v>11112734</v>
      </c>
      <c r="F202" s="30">
        <v>0</v>
      </c>
      <c r="G202" s="30">
        <v>5788887265.4899998</v>
      </c>
      <c r="H202" s="30">
        <v>0.51</v>
      </c>
    </row>
    <row r="203" spans="1:8" x14ac:dyDescent="0.25">
      <c r="A203" s="39" t="s">
        <v>392</v>
      </c>
      <c r="B203" s="29" t="s">
        <v>314</v>
      </c>
      <c r="C203" s="30">
        <v>2378000</v>
      </c>
      <c r="D203" s="30">
        <v>0</v>
      </c>
      <c r="E203" s="30">
        <v>300000</v>
      </c>
      <c r="F203" s="30">
        <v>0</v>
      </c>
      <c r="G203" s="30">
        <v>2078000</v>
      </c>
      <c r="H203" s="30">
        <v>0</v>
      </c>
    </row>
    <row r="204" spans="1:8" x14ac:dyDescent="0.25">
      <c r="A204" s="39" t="s">
        <v>392</v>
      </c>
      <c r="B204" s="29" t="s">
        <v>373</v>
      </c>
      <c r="C204" s="30">
        <v>250000</v>
      </c>
      <c r="D204" s="30">
        <v>0</v>
      </c>
      <c r="E204" s="30">
        <v>250000</v>
      </c>
      <c r="F204" s="30">
        <v>0</v>
      </c>
      <c r="G204" s="30">
        <v>0</v>
      </c>
      <c r="H204" s="30">
        <v>0</v>
      </c>
    </row>
    <row r="205" spans="1:8" x14ac:dyDescent="0.25">
      <c r="A205" s="39" t="s">
        <v>392</v>
      </c>
      <c r="B205" s="29" t="s">
        <v>301</v>
      </c>
      <c r="C205" s="30">
        <v>7053857</v>
      </c>
      <c r="D205" s="30">
        <v>0</v>
      </c>
      <c r="E205" s="30">
        <v>478787.83</v>
      </c>
      <c r="F205" s="30">
        <v>0</v>
      </c>
      <c r="G205" s="30">
        <v>6575068.4900000002</v>
      </c>
      <c r="H205" s="30">
        <v>0.68</v>
      </c>
    </row>
    <row r="206" spans="1:8" x14ac:dyDescent="0.25">
      <c r="A206" s="39" t="s">
        <v>392</v>
      </c>
      <c r="B206" s="29" t="s">
        <v>316</v>
      </c>
      <c r="C206" s="30">
        <v>1761239</v>
      </c>
      <c r="D206" s="30">
        <v>0</v>
      </c>
      <c r="E206" s="30">
        <v>121891.71</v>
      </c>
      <c r="F206" s="30">
        <v>0</v>
      </c>
      <c r="G206" s="30">
        <v>889347.29</v>
      </c>
      <c r="H206" s="30">
        <v>750000</v>
      </c>
    </row>
    <row r="207" spans="1:8" x14ac:dyDescent="0.25">
      <c r="A207" s="39" t="s">
        <v>392</v>
      </c>
      <c r="B207" s="29" t="s">
        <v>292</v>
      </c>
      <c r="C207" s="30">
        <v>1219515000</v>
      </c>
      <c r="D207" s="30">
        <v>0</v>
      </c>
      <c r="E207" s="30">
        <v>63951248.920000002</v>
      </c>
      <c r="F207" s="30">
        <v>0</v>
      </c>
      <c r="G207" s="30">
        <v>1105685121.8800001</v>
      </c>
      <c r="H207" s="30">
        <v>49878629.200000003</v>
      </c>
    </row>
    <row r="208" spans="1:8" x14ac:dyDescent="0.25">
      <c r="A208" s="39" t="s">
        <v>392</v>
      </c>
      <c r="B208" s="29" t="s">
        <v>315</v>
      </c>
      <c r="C208" s="30">
        <v>59254414</v>
      </c>
      <c r="D208" s="30">
        <v>0</v>
      </c>
      <c r="E208" s="30">
        <v>300000</v>
      </c>
      <c r="F208" s="30">
        <v>0</v>
      </c>
      <c r="G208" s="30">
        <v>0</v>
      </c>
      <c r="H208" s="30">
        <v>58954414</v>
      </c>
    </row>
    <row r="209" spans="1:8" x14ac:dyDescent="0.25">
      <c r="A209" s="39" t="s">
        <v>392</v>
      </c>
      <c r="B209" s="29" t="s">
        <v>293</v>
      </c>
      <c r="C209" s="30">
        <v>10079860</v>
      </c>
      <c r="D209" s="30">
        <v>0</v>
      </c>
      <c r="E209" s="30">
        <v>1216621</v>
      </c>
      <c r="F209" s="30">
        <v>0</v>
      </c>
      <c r="G209" s="30">
        <v>4335522.49</v>
      </c>
      <c r="H209" s="30">
        <v>4527716.51</v>
      </c>
    </row>
    <row r="210" spans="1:8" x14ac:dyDescent="0.25">
      <c r="A210" s="39" t="s">
        <v>392</v>
      </c>
      <c r="B210" s="29" t="s">
        <v>294</v>
      </c>
      <c r="C210" s="30">
        <v>1634955</v>
      </c>
      <c r="D210" s="30">
        <v>0</v>
      </c>
      <c r="E210" s="30">
        <v>1015783.5</v>
      </c>
      <c r="F210" s="30">
        <v>0</v>
      </c>
      <c r="G210" s="30">
        <v>469300</v>
      </c>
      <c r="H210" s="30">
        <v>149871.5</v>
      </c>
    </row>
    <row r="211" spans="1:8" x14ac:dyDescent="0.25">
      <c r="A211" s="39" t="s">
        <v>392</v>
      </c>
      <c r="B211" s="29" t="s">
        <v>302</v>
      </c>
      <c r="C211" s="30">
        <v>5255000</v>
      </c>
      <c r="D211" s="30">
        <v>0</v>
      </c>
      <c r="E211" s="30">
        <v>1218110.68</v>
      </c>
      <c r="F211" s="30">
        <v>0</v>
      </c>
      <c r="G211" s="30">
        <v>4036889.32</v>
      </c>
      <c r="H211" s="30">
        <v>0</v>
      </c>
    </row>
    <row r="212" spans="1:8" x14ac:dyDescent="0.25">
      <c r="A212" s="39" t="s">
        <v>392</v>
      </c>
      <c r="B212" s="29" t="s">
        <v>303</v>
      </c>
      <c r="C212" s="30">
        <v>130344309</v>
      </c>
      <c r="D212" s="30">
        <v>0</v>
      </c>
      <c r="E212" s="30">
        <v>18736</v>
      </c>
      <c r="F212" s="30">
        <v>0</v>
      </c>
      <c r="G212" s="30">
        <v>130325573</v>
      </c>
      <c r="H212" s="30">
        <v>0</v>
      </c>
    </row>
    <row r="213" spans="1:8" x14ac:dyDescent="0.25">
      <c r="A213" s="39" t="s">
        <v>392</v>
      </c>
      <c r="B213" s="29" t="s">
        <v>338</v>
      </c>
      <c r="C213" s="30">
        <v>5000000</v>
      </c>
      <c r="D213" s="30">
        <v>0</v>
      </c>
      <c r="E213" s="30">
        <v>0</v>
      </c>
      <c r="F213" s="30">
        <v>0</v>
      </c>
      <c r="G213" s="30">
        <v>0</v>
      </c>
      <c r="H213" s="30">
        <v>5000000</v>
      </c>
    </row>
    <row r="214" spans="1:8" x14ac:dyDescent="0.25">
      <c r="A214" s="39" t="s">
        <v>392</v>
      </c>
      <c r="B214" s="29" t="s">
        <v>339</v>
      </c>
      <c r="C214" s="30">
        <v>180000000</v>
      </c>
      <c r="D214" s="30">
        <v>0</v>
      </c>
      <c r="E214" s="30">
        <v>175000</v>
      </c>
      <c r="F214" s="30">
        <v>0</v>
      </c>
      <c r="G214" s="30">
        <v>179825000</v>
      </c>
      <c r="H214" s="30">
        <v>0</v>
      </c>
    </row>
    <row r="215" spans="1:8" x14ac:dyDescent="0.25">
      <c r="A215" s="39" t="s">
        <v>392</v>
      </c>
      <c r="B215" s="29" t="s">
        <v>374</v>
      </c>
      <c r="C215" s="30">
        <v>5600000</v>
      </c>
      <c r="D215" s="30">
        <v>0</v>
      </c>
      <c r="E215" s="30">
        <v>531000</v>
      </c>
      <c r="F215" s="30">
        <v>0</v>
      </c>
      <c r="G215" s="30">
        <v>69000</v>
      </c>
      <c r="H215" s="30">
        <v>5000000</v>
      </c>
    </row>
    <row r="216" spans="1:8" x14ac:dyDescent="0.25">
      <c r="A216" s="35" t="s">
        <v>384</v>
      </c>
      <c r="B216" s="35"/>
      <c r="C216" s="36">
        <f t="shared" ref="C216:G216" si="12">SUM(C183:C215)</f>
        <v>15243236183</v>
      </c>
      <c r="D216" s="36">
        <f t="shared" si="12"/>
        <v>0</v>
      </c>
      <c r="E216" s="36">
        <f t="shared" si="12"/>
        <v>221286497.04000002</v>
      </c>
      <c r="F216" s="36">
        <f t="shared" si="12"/>
        <v>0</v>
      </c>
      <c r="G216" s="36">
        <f t="shared" si="12"/>
        <v>14793416107.069998</v>
      </c>
      <c r="H216" s="36">
        <f>SUBTOTAL(9,H183:H215)</f>
        <v>228533578.88999999</v>
      </c>
    </row>
    <row r="217" spans="1:8" x14ac:dyDescent="0.25">
      <c r="A217" s="42" t="s">
        <v>393</v>
      </c>
      <c r="B217" s="29" t="s">
        <v>340</v>
      </c>
      <c r="C217" s="30">
        <v>4410861447</v>
      </c>
      <c r="D217" s="30">
        <v>0</v>
      </c>
      <c r="E217" s="30">
        <v>32362490.93</v>
      </c>
      <c r="F217" s="30">
        <v>0</v>
      </c>
      <c r="G217" s="30">
        <v>4378316866.4099998</v>
      </c>
      <c r="H217" s="30">
        <v>182089.66</v>
      </c>
    </row>
    <row r="218" spans="1:8" x14ac:dyDescent="0.25">
      <c r="A218" s="42" t="s">
        <v>393</v>
      </c>
      <c r="B218" s="29" t="s">
        <v>341</v>
      </c>
      <c r="C218" s="30">
        <v>8911962</v>
      </c>
      <c r="D218" s="30">
        <v>0</v>
      </c>
      <c r="E218" s="30">
        <v>349410</v>
      </c>
      <c r="F218" s="30">
        <v>0</v>
      </c>
      <c r="G218" s="30">
        <v>5006568</v>
      </c>
      <c r="H218" s="30">
        <v>3555984</v>
      </c>
    </row>
    <row r="219" spans="1:8" x14ac:dyDescent="0.25">
      <c r="A219" s="42" t="s">
        <v>393</v>
      </c>
      <c r="B219" s="29" t="s">
        <v>375</v>
      </c>
      <c r="C219" s="30">
        <v>27494863</v>
      </c>
      <c r="D219" s="30">
        <v>0</v>
      </c>
      <c r="E219" s="30">
        <v>4991794.22</v>
      </c>
      <c r="F219" s="30">
        <v>0</v>
      </c>
      <c r="G219" s="30">
        <v>21089606.48</v>
      </c>
      <c r="H219" s="30">
        <v>1413462.3</v>
      </c>
    </row>
    <row r="220" spans="1:8" x14ac:dyDescent="0.25">
      <c r="A220" s="42" t="s">
        <v>393</v>
      </c>
      <c r="B220" s="29" t="s">
        <v>342</v>
      </c>
      <c r="C220" s="30">
        <v>84866730</v>
      </c>
      <c r="D220" s="30">
        <v>0</v>
      </c>
      <c r="E220" s="30">
        <v>15673236.630000001</v>
      </c>
      <c r="F220" s="30">
        <v>0</v>
      </c>
      <c r="G220" s="30">
        <v>37492132.710000001</v>
      </c>
      <c r="H220" s="30">
        <v>31701360.66</v>
      </c>
    </row>
    <row r="221" spans="1:8" x14ac:dyDescent="0.25">
      <c r="A221" s="42" t="s">
        <v>393</v>
      </c>
      <c r="B221" s="29" t="s">
        <v>343</v>
      </c>
      <c r="C221" s="30">
        <v>1258103</v>
      </c>
      <c r="D221" s="30">
        <v>0</v>
      </c>
      <c r="E221" s="30">
        <v>0</v>
      </c>
      <c r="F221" s="30">
        <v>0</v>
      </c>
      <c r="G221" s="30">
        <v>887219.5</v>
      </c>
      <c r="H221" s="30">
        <v>370883.5</v>
      </c>
    </row>
    <row r="222" spans="1:8" x14ac:dyDescent="0.25">
      <c r="A222" s="42" t="s">
        <v>393</v>
      </c>
      <c r="B222" s="29" t="s">
        <v>344</v>
      </c>
      <c r="C222" s="30">
        <v>6031892545</v>
      </c>
      <c r="D222" s="30">
        <v>0</v>
      </c>
      <c r="E222" s="30">
        <v>275880113</v>
      </c>
      <c r="F222" s="30">
        <v>0</v>
      </c>
      <c r="G222" s="30">
        <v>5756012429.6700001</v>
      </c>
      <c r="H222" s="30">
        <v>2.33</v>
      </c>
    </row>
    <row r="223" spans="1:8" x14ac:dyDescent="0.25">
      <c r="A223" s="42" t="s">
        <v>393</v>
      </c>
      <c r="B223" s="29" t="s">
        <v>376</v>
      </c>
      <c r="C223" s="30">
        <v>66673884</v>
      </c>
      <c r="D223" s="30">
        <v>0</v>
      </c>
      <c r="E223" s="30">
        <v>12201497.25</v>
      </c>
      <c r="F223" s="30">
        <v>0</v>
      </c>
      <c r="G223" s="30">
        <v>47872786</v>
      </c>
      <c r="H223" s="30">
        <v>6599600.75</v>
      </c>
    </row>
    <row r="224" spans="1:8" x14ac:dyDescent="0.25">
      <c r="A224" s="42" t="s">
        <v>393</v>
      </c>
      <c r="B224" s="29" t="s">
        <v>345</v>
      </c>
      <c r="C224" s="30">
        <v>74885603</v>
      </c>
      <c r="D224" s="30">
        <v>0</v>
      </c>
      <c r="E224" s="30">
        <v>6924441.9199999999</v>
      </c>
      <c r="F224" s="30">
        <v>0</v>
      </c>
      <c r="G224" s="30">
        <v>65175554.450000003</v>
      </c>
      <c r="H224" s="30">
        <v>2785606.63</v>
      </c>
    </row>
    <row r="225" spans="1:8" x14ac:dyDescent="0.25">
      <c r="A225" s="42" t="s">
        <v>393</v>
      </c>
      <c r="B225" s="29" t="s">
        <v>346</v>
      </c>
      <c r="C225" s="30">
        <v>26147113</v>
      </c>
      <c r="D225" s="30">
        <v>0</v>
      </c>
      <c r="E225" s="30">
        <v>3340972.53</v>
      </c>
      <c r="F225" s="30">
        <v>0</v>
      </c>
      <c r="G225" s="30">
        <v>22804838.559999999</v>
      </c>
      <c r="H225" s="30">
        <v>1301.9100000000001</v>
      </c>
    </row>
    <row r="226" spans="1:8" x14ac:dyDescent="0.25">
      <c r="A226" s="42" t="s">
        <v>393</v>
      </c>
      <c r="B226" s="29" t="s">
        <v>347</v>
      </c>
      <c r="C226" s="30">
        <v>17873490</v>
      </c>
      <c r="D226" s="30">
        <v>0</v>
      </c>
      <c r="E226" s="30">
        <v>3789922.75</v>
      </c>
      <c r="F226" s="30">
        <v>0</v>
      </c>
      <c r="G226" s="30">
        <v>14083566.460000001</v>
      </c>
      <c r="H226" s="30">
        <v>0.79</v>
      </c>
    </row>
    <row r="227" spans="1:8" x14ac:dyDescent="0.25">
      <c r="A227" s="42" t="s">
        <v>393</v>
      </c>
      <c r="B227" s="29" t="s">
        <v>304</v>
      </c>
      <c r="C227" s="30">
        <v>51328838</v>
      </c>
      <c r="D227" s="30">
        <v>0</v>
      </c>
      <c r="E227" s="30">
        <v>2663241.2200000002</v>
      </c>
      <c r="F227" s="30">
        <v>0</v>
      </c>
      <c r="G227" s="30">
        <v>43550691.340000004</v>
      </c>
      <c r="H227" s="30">
        <v>5114905.4400000004</v>
      </c>
    </row>
    <row r="228" spans="1:8" x14ac:dyDescent="0.25">
      <c r="A228" s="42" t="s">
        <v>393</v>
      </c>
      <c r="B228" s="29" t="s">
        <v>348</v>
      </c>
      <c r="C228" s="30">
        <v>2951058</v>
      </c>
      <c r="D228" s="30">
        <v>0</v>
      </c>
      <c r="E228" s="30">
        <v>0</v>
      </c>
      <c r="F228" s="30">
        <v>0</v>
      </c>
      <c r="G228" s="30">
        <v>2951057.15</v>
      </c>
      <c r="H228" s="30">
        <v>0.85</v>
      </c>
    </row>
    <row r="229" spans="1:8" x14ac:dyDescent="0.25">
      <c r="A229" s="42" t="s">
        <v>393</v>
      </c>
      <c r="B229" s="29" t="s">
        <v>349</v>
      </c>
      <c r="C229" s="30">
        <v>30241723</v>
      </c>
      <c r="D229" s="30">
        <v>0</v>
      </c>
      <c r="E229" s="30">
        <v>1055936.1299999999</v>
      </c>
      <c r="F229" s="30">
        <v>0</v>
      </c>
      <c r="G229" s="30">
        <v>17416828.57</v>
      </c>
      <c r="H229" s="30">
        <v>11768958.300000001</v>
      </c>
    </row>
    <row r="230" spans="1:8" x14ac:dyDescent="0.25">
      <c r="A230" s="42" t="s">
        <v>393</v>
      </c>
      <c r="B230" s="29" t="s">
        <v>350</v>
      </c>
      <c r="C230" s="30">
        <v>18137557</v>
      </c>
      <c r="D230" s="30">
        <v>0</v>
      </c>
      <c r="E230" s="30">
        <v>399995</v>
      </c>
      <c r="F230" s="30">
        <v>0</v>
      </c>
      <c r="G230" s="30">
        <v>17668688.530000001</v>
      </c>
      <c r="H230" s="30">
        <v>68873.47</v>
      </c>
    </row>
    <row r="231" spans="1:8" x14ac:dyDescent="0.25">
      <c r="A231" s="42" t="s">
        <v>393</v>
      </c>
      <c r="B231" s="29" t="s">
        <v>305</v>
      </c>
      <c r="C231" s="30">
        <v>72179593</v>
      </c>
      <c r="D231" s="30">
        <v>0</v>
      </c>
      <c r="E231" s="30">
        <v>3957726.45</v>
      </c>
      <c r="F231" s="30">
        <v>0</v>
      </c>
      <c r="G231" s="30">
        <v>35926828.259999998</v>
      </c>
      <c r="H231" s="30">
        <v>32295038.289999999</v>
      </c>
    </row>
    <row r="232" spans="1:8" x14ac:dyDescent="0.25">
      <c r="A232" s="42" t="s">
        <v>393</v>
      </c>
      <c r="B232" s="29" t="s">
        <v>317</v>
      </c>
      <c r="C232" s="30">
        <v>1115556000</v>
      </c>
      <c r="D232" s="30">
        <v>0</v>
      </c>
      <c r="E232" s="30">
        <v>67981108.859999999</v>
      </c>
      <c r="F232" s="30">
        <v>0</v>
      </c>
      <c r="G232" s="30">
        <v>1007660343.64</v>
      </c>
      <c r="H232" s="30">
        <v>39914547.5</v>
      </c>
    </row>
    <row r="233" spans="1:8" x14ac:dyDescent="0.25">
      <c r="A233" s="42" t="s">
        <v>393</v>
      </c>
      <c r="B233" s="29" t="s">
        <v>306</v>
      </c>
      <c r="C233" s="30">
        <v>24040743</v>
      </c>
      <c r="D233" s="30">
        <v>0</v>
      </c>
      <c r="E233" s="30">
        <v>6882493.8399999999</v>
      </c>
      <c r="F233" s="30">
        <v>0</v>
      </c>
      <c r="G233" s="30">
        <v>11728141.640000001</v>
      </c>
      <c r="H233" s="30">
        <v>5430107.5199999996</v>
      </c>
    </row>
    <row r="234" spans="1:8" x14ac:dyDescent="0.25">
      <c r="A234" s="42" t="s">
        <v>393</v>
      </c>
      <c r="B234" s="29" t="s">
        <v>351</v>
      </c>
      <c r="C234" s="30">
        <v>6713867</v>
      </c>
      <c r="D234" s="30">
        <v>0</v>
      </c>
      <c r="E234" s="30">
        <v>759912.78</v>
      </c>
      <c r="F234" s="30">
        <v>0</v>
      </c>
      <c r="G234" s="30">
        <v>4933204.75</v>
      </c>
      <c r="H234" s="30">
        <v>1020749.47</v>
      </c>
    </row>
    <row r="235" spans="1:8" x14ac:dyDescent="0.25">
      <c r="A235" s="42" t="s">
        <v>393</v>
      </c>
      <c r="B235" s="29" t="s">
        <v>307</v>
      </c>
      <c r="C235" s="30">
        <v>82717925</v>
      </c>
      <c r="D235" s="30">
        <v>0</v>
      </c>
      <c r="E235" s="30">
        <v>13685088.51</v>
      </c>
      <c r="F235" s="30">
        <v>0</v>
      </c>
      <c r="G235" s="30">
        <v>58437382.880000003</v>
      </c>
      <c r="H235" s="30">
        <v>10595453.609999999</v>
      </c>
    </row>
    <row r="236" spans="1:8" x14ac:dyDescent="0.25">
      <c r="A236" s="42" t="s">
        <v>393</v>
      </c>
      <c r="B236" s="29" t="s">
        <v>352</v>
      </c>
      <c r="C236" s="30">
        <v>304949096.57999998</v>
      </c>
      <c r="D236" s="30">
        <v>0</v>
      </c>
      <c r="E236" s="30">
        <v>5234593.87</v>
      </c>
      <c r="F236" s="30">
        <v>0</v>
      </c>
      <c r="G236" s="30">
        <v>297216554.42000002</v>
      </c>
      <c r="H236" s="30">
        <v>2497948.29</v>
      </c>
    </row>
    <row r="237" spans="1:8" x14ac:dyDescent="0.25">
      <c r="A237" s="42" t="s">
        <v>393</v>
      </c>
      <c r="B237" s="29" t="s">
        <v>353</v>
      </c>
      <c r="C237" s="30">
        <v>88326804.420000002</v>
      </c>
      <c r="D237" s="30">
        <v>0</v>
      </c>
      <c r="E237" s="30">
        <v>4448614.93</v>
      </c>
      <c r="F237" s="30">
        <v>0</v>
      </c>
      <c r="G237" s="30">
        <v>81483342.569999993</v>
      </c>
      <c r="H237" s="30">
        <v>2394846.92</v>
      </c>
    </row>
    <row r="238" spans="1:8" x14ac:dyDescent="0.25">
      <c r="A238" s="42" t="s">
        <v>393</v>
      </c>
      <c r="B238" s="29" t="s">
        <v>354</v>
      </c>
      <c r="C238" s="30">
        <v>1605930998</v>
      </c>
      <c r="D238" s="30">
        <v>0</v>
      </c>
      <c r="E238" s="30">
        <v>65900980.149999999</v>
      </c>
      <c r="F238" s="30">
        <v>0</v>
      </c>
      <c r="G238" s="30">
        <v>1528871204.54</v>
      </c>
      <c r="H238" s="30">
        <v>11158813.310000001</v>
      </c>
    </row>
    <row r="239" spans="1:8" x14ac:dyDescent="0.25">
      <c r="A239" s="42" t="s">
        <v>393</v>
      </c>
      <c r="B239" s="29" t="s">
        <v>308</v>
      </c>
      <c r="C239" s="30">
        <v>57584336</v>
      </c>
      <c r="D239" s="30">
        <v>0</v>
      </c>
      <c r="E239" s="30">
        <v>18420189.059999999</v>
      </c>
      <c r="F239" s="30">
        <v>0</v>
      </c>
      <c r="G239" s="30">
        <v>26084701.460000001</v>
      </c>
      <c r="H239" s="30">
        <v>13079445.48</v>
      </c>
    </row>
    <row r="240" spans="1:8" x14ac:dyDescent="0.25">
      <c r="A240" s="42" t="s">
        <v>393</v>
      </c>
      <c r="B240" s="29" t="s">
        <v>355</v>
      </c>
      <c r="C240" s="30">
        <v>31096802</v>
      </c>
      <c r="D240" s="30">
        <v>0</v>
      </c>
      <c r="E240" s="30">
        <v>2020823.77</v>
      </c>
      <c r="F240" s="30">
        <v>0</v>
      </c>
      <c r="G240" s="30">
        <v>7464401.3099999996</v>
      </c>
      <c r="H240" s="30">
        <v>21611576.920000002</v>
      </c>
    </row>
    <row r="241" spans="1:8" x14ac:dyDescent="0.25">
      <c r="A241" s="35" t="s">
        <v>385</v>
      </c>
      <c r="B241" s="35"/>
      <c r="C241" s="36">
        <f>SUM(C217:C240)</f>
        <v>14242621081</v>
      </c>
      <c r="D241" s="36">
        <f t="shared" ref="D241:G241" si="13">SUM(D217:D240)</f>
        <v>0</v>
      </c>
      <c r="E241" s="36">
        <f t="shared" si="13"/>
        <v>548924583.79999983</v>
      </c>
      <c r="F241" s="36">
        <f t="shared" si="13"/>
        <v>0</v>
      </c>
      <c r="G241" s="36">
        <f t="shared" si="13"/>
        <v>13490134939.299997</v>
      </c>
      <c r="H241" s="36">
        <f>SUBTOTAL(9,H217:H240)</f>
        <v>203561557.89999998</v>
      </c>
    </row>
    <row r="242" spans="1:8" x14ac:dyDescent="0.25">
      <c r="A242" s="39" t="s">
        <v>394</v>
      </c>
      <c r="B242" s="29" t="s">
        <v>356</v>
      </c>
      <c r="C242" s="30">
        <v>106658994</v>
      </c>
      <c r="D242" s="30">
        <v>0</v>
      </c>
      <c r="E242" s="30">
        <v>43278371.390000001</v>
      </c>
      <c r="F242" s="30">
        <v>0</v>
      </c>
      <c r="G242" s="30">
        <v>7507358.4000000004</v>
      </c>
      <c r="H242" s="30">
        <v>55873264.210000001</v>
      </c>
    </row>
    <row r="243" spans="1:8" x14ac:dyDescent="0.25">
      <c r="A243" s="39" t="s">
        <v>394</v>
      </c>
      <c r="B243" s="29" t="s">
        <v>377</v>
      </c>
      <c r="C243" s="30">
        <v>1343604152</v>
      </c>
      <c r="D243" s="30">
        <v>0</v>
      </c>
      <c r="E243" s="30">
        <v>59445150.43</v>
      </c>
      <c r="F243" s="30">
        <v>0</v>
      </c>
      <c r="G243" s="30">
        <v>1258004271.6500001</v>
      </c>
      <c r="H243" s="30">
        <v>26154729.920000002</v>
      </c>
    </row>
    <row r="244" spans="1:8" x14ac:dyDescent="0.25">
      <c r="A244" s="39" t="s">
        <v>394</v>
      </c>
      <c r="B244" s="29" t="s">
        <v>368</v>
      </c>
      <c r="C244" s="30">
        <v>213457720</v>
      </c>
      <c r="D244" s="30">
        <v>0</v>
      </c>
      <c r="E244" s="30">
        <v>22366655.850000001</v>
      </c>
      <c r="F244" s="30">
        <v>0</v>
      </c>
      <c r="G244" s="30">
        <v>184419664.47</v>
      </c>
      <c r="H244" s="30">
        <v>6671399.6799999997</v>
      </c>
    </row>
    <row r="245" spans="1:8" x14ac:dyDescent="0.25">
      <c r="A245" s="39" t="s">
        <v>394</v>
      </c>
      <c r="B245" s="29" t="s">
        <v>357</v>
      </c>
      <c r="C245" s="30">
        <v>111200000</v>
      </c>
      <c r="D245" s="30">
        <v>0</v>
      </c>
      <c r="E245" s="30">
        <v>5694618.5899999999</v>
      </c>
      <c r="F245" s="30">
        <v>0</v>
      </c>
      <c r="G245" s="30">
        <v>92304776.069999993</v>
      </c>
      <c r="H245" s="30">
        <v>13200605.34</v>
      </c>
    </row>
    <row r="246" spans="1:8" x14ac:dyDescent="0.25">
      <c r="A246" s="39" t="s">
        <v>394</v>
      </c>
      <c r="B246" s="29" t="s">
        <v>358</v>
      </c>
      <c r="C246" s="30">
        <v>433476405</v>
      </c>
      <c r="D246" s="30">
        <v>0</v>
      </c>
      <c r="E246" s="30">
        <v>2369249.7000000002</v>
      </c>
      <c r="F246" s="30">
        <v>0</v>
      </c>
      <c r="G246" s="30">
        <v>400414734.42000002</v>
      </c>
      <c r="H246" s="30">
        <v>30692420.879999999</v>
      </c>
    </row>
    <row r="247" spans="1:8" x14ac:dyDescent="0.25">
      <c r="A247" s="39" t="s">
        <v>394</v>
      </c>
      <c r="B247" s="29" t="s">
        <v>378</v>
      </c>
      <c r="C247" s="30">
        <v>15376000</v>
      </c>
      <c r="D247" s="30">
        <v>0</v>
      </c>
      <c r="E247" s="30">
        <v>0</v>
      </c>
      <c r="F247" s="30">
        <v>0</v>
      </c>
      <c r="G247" s="30">
        <v>0</v>
      </c>
      <c r="H247" s="30">
        <v>15376000</v>
      </c>
    </row>
    <row r="248" spans="1:8" x14ac:dyDescent="0.25">
      <c r="A248" s="39" t="s">
        <v>394</v>
      </c>
      <c r="B248" s="29" t="s">
        <v>369</v>
      </c>
      <c r="C248" s="30">
        <v>1360310</v>
      </c>
      <c r="D248" s="30">
        <v>0</v>
      </c>
      <c r="E248" s="30">
        <v>625617.72</v>
      </c>
      <c r="F248" s="30">
        <v>0</v>
      </c>
      <c r="G248" s="30">
        <v>725986.69</v>
      </c>
      <c r="H248" s="30">
        <v>8705.59</v>
      </c>
    </row>
    <row r="249" spans="1:8" x14ac:dyDescent="0.25">
      <c r="A249" s="39" t="s">
        <v>394</v>
      </c>
      <c r="B249" s="29" t="s">
        <v>309</v>
      </c>
      <c r="C249" s="30">
        <v>1849988456</v>
      </c>
      <c r="D249" s="30">
        <v>0</v>
      </c>
      <c r="E249" s="30">
        <v>85112012.189999998</v>
      </c>
      <c r="F249" s="30">
        <v>0</v>
      </c>
      <c r="G249" s="30">
        <v>1155035420.6400001</v>
      </c>
      <c r="H249" s="30">
        <v>609841023.16999996</v>
      </c>
    </row>
    <row r="250" spans="1:8" x14ac:dyDescent="0.25">
      <c r="A250" s="39" t="s">
        <v>394</v>
      </c>
      <c r="B250" s="29" t="s">
        <v>359</v>
      </c>
      <c r="C250" s="30">
        <v>20000000</v>
      </c>
      <c r="D250" s="30">
        <v>0</v>
      </c>
      <c r="E250" s="30">
        <v>123399.47</v>
      </c>
      <c r="F250" s="30">
        <v>0</v>
      </c>
      <c r="G250" s="30">
        <v>12061054.76</v>
      </c>
      <c r="H250" s="30">
        <v>7815545.7699999996</v>
      </c>
    </row>
    <row r="251" spans="1:8" x14ac:dyDescent="0.25">
      <c r="A251" s="39" t="s">
        <v>394</v>
      </c>
      <c r="B251" s="29" t="s">
        <v>379</v>
      </c>
      <c r="C251" s="30">
        <v>15000000</v>
      </c>
      <c r="D251" s="30">
        <v>0</v>
      </c>
      <c r="E251" s="30">
        <v>0</v>
      </c>
      <c r="F251" s="30">
        <v>0</v>
      </c>
      <c r="G251" s="30">
        <v>0</v>
      </c>
      <c r="H251" s="30">
        <v>15000000</v>
      </c>
    </row>
    <row r="252" spans="1:8" x14ac:dyDescent="0.25">
      <c r="A252" s="39" t="s">
        <v>394</v>
      </c>
      <c r="B252" s="29" t="s">
        <v>360</v>
      </c>
      <c r="C252" s="30">
        <v>249000000</v>
      </c>
      <c r="D252" s="30">
        <v>0</v>
      </c>
      <c r="E252" s="30">
        <v>14030886.560000001</v>
      </c>
      <c r="F252" s="30">
        <v>0</v>
      </c>
      <c r="G252" s="30">
        <v>126207117.34999999</v>
      </c>
      <c r="H252" s="30">
        <v>108761996.09</v>
      </c>
    </row>
    <row r="253" spans="1:8" x14ac:dyDescent="0.25">
      <c r="A253" s="35" t="s">
        <v>386</v>
      </c>
      <c r="B253" s="35"/>
      <c r="C253" s="36">
        <f t="shared" ref="C253:G253" si="14">SUM(C242:C252)</f>
        <v>4359122037</v>
      </c>
      <c r="D253" s="36">
        <f t="shared" si="14"/>
        <v>0</v>
      </c>
      <c r="E253" s="36">
        <f t="shared" si="14"/>
        <v>233045961.90000001</v>
      </c>
      <c r="F253" s="36">
        <f t="shared" si="14"/>
        <v>0</v>
      </c>
      <c r="G253" s="36">
        <f t="shared" si="14"/>
        <v>3236680384.4500003</v>
      </c>
      <c r="H253" s="36">
        <f>SUBTOTAL(9,H242:H252)</f>
        <v>889395690.64999998</v>
      </c>
    </row>
    <row r="254" spans="1:8" x14ac:dyDescent="0.25">
      <c r="A254" s="39" t="s">
        <v>395</v>
      </c>
      <c r="B254" s="29" t="s">
        <v>361</v>
      </c>
      <c r="C254" s="30">
        <v>1775743372</v>
      </c>
      <c r="D254" s="30">
        <v>0</v>
      </c>
      <c r="E254" s="30">
        <v>0</v>
      </c>
      <c r="F254" s="30">
        <v>0</v>
      </c>
      <c r="G254" s="30">
        <v>1699900709.3699999</v>
      </c>
      <c r="H254" s="30">
        <v>75842662.629999995</v>
      </c>
    </row>
    <row r="255" spans="1:8" x14ac:dyDescent="0.25">
      <c r="A255" s="39" t="s">
        <v>395</v>
      </c>
      <c r="B255" s="29" t="s">
        <v>362</v>
      </c>
      <c r="C255" s="30">
        <v>314848115</v>
      </c>
      <c r="D255" s="30">
        <v>0</v>
      </c>
      <c r="E255" s="30">
        <v>0</v>
      </c>
      <c r="F255" s="30">
        <v>0</v>
      </c>
      <c r="G255" s="30">
        <v>304285764.14999998</v>
      </c>
      <c r="H255" s="30">
        <v>10562350.85</v>
      </c>
    </row>
    <row r="256" spans="1:8" x14ac:dyDescent="0.25">
      <c r="A256" s="39" t="s">
        <v>395</v>
      </c>
      <c r="B256" s="29" t="s">
        <v>310</v>
      </c>
      <c r="C256" s="30">
        <v>1104786900</v>
      </c>
      <c r="D256" s="30">
        <v>0</v>
      </c>
      <c r="E256" s="30">
        <v>313888.77</v>
      </c>
      <c r="F256" s="30">
        <v>0</v>
      </c>
      <c r="G256" s="30">
        <v>1104473011.23</v>
      </c>
      <c r="H256" s="30">
        <v>0</v>
      </c>
    </row>
    <row r="257" spans="1:8" x14ac:dyDescent="0.25">
      <c r="A257" s="39" t="s">
        <v>395</v>
      </c>
      <c r="B257" s="29" t="s">
        <v>363</v>
      </c>
      <c r="C257" s="30">
        <v>949999999</v>
      </c>
      <c r="D257" s="30">
        <v>0</v>
      </c>
      <c r="E257" s="30">
        <v>0</v>
      </c>
      <c r="F257" s="30">
        <v>0</v>
      </c>
      <c r="G257" s="30">
        <v>795407199.53999996</v>
      </c>
      <c r="H257" s="30">
        <v>154592799.46000001</v>
      </c>
    </row>
    <row r="258" spans="1:8" x14ac:dyDescent="0.25">
      <c r="A258" s="39" t="s">
        <v>395</v>
      </c>
      <c r="B258" s="29" t="s">
        <v>295</v>
      </c>
      <c r="C258" s="30">
        <v>200000000</v>
      </c>
      <c r="D258" s="30">
        <v>0</v>
      </c>
      <c r="E258" s="30">
        <v>38276.43</v>
      </c>
      <c r="F258" s="30">
        <v>0</v>
      </c>
      <c r="G258" s="30">
        <v>199961138.16</v>
      </c>
      <c r="H258" s="30">
        <v>585.41</v>
      </c>
    </row>
    <row r="259" spans="1:8" x14ac:dyDescent="0.25">
      <c r="A259" s="35" t="s">
        <v>387</v>
      </c>
      <c r="B259" s="35"/>
      <c r="C259" s="36">
        <f t="shared" ref="C259:G259" si="15">SUM(C254:C258)</f>
        <v>4345378386</v>
      </c>
      <c r="D259" s="36">
        <f t="shared" si="15"/>
        <v>0</v>
      </c>
      <c r="E259" s="36">
        <f t="shared" si="15"/>
        <v>352165.2</v>
      </c>
      <c r="F259" s="36">
        <f t="shared" si="15"/>
        <v>0</v>
      </c>
      <c r="G259" s="36">
        <f t="shared" si="15"/>
        <v>4104027822.4499998</v>
      </c>
      <c r="H259" s="36">
        <f>SUBTOTAL(9,H254:H258)</f>
        <v>240998398.34999999</v>
      </c>
    </row>
    <row r="260" spans="1:8" x14ac:dyDescent="0.25">
      <c r="A260" s="38" t="s">
        <v>391</v>
      </c>
      <c r="B260" s="29" t="s">
        <v>318</v>
      </c>
      <c r="C260" s="30">
        <v>1614586800</v>
      </c>
      <c r="D260" s="30">
        <v>0</v>
      </c>
      <c r="E260" s="30">
        <v>0</v>
      </c>
      <c r="F260" s="30">
        <v>0</v>
      </c>
      <c r="G260" s="30">
        <v>1542144676.3299999</v>
      </c>
      <c r="H260" s="30">
        <v>72442123.670000002</v>
      </c>
    </row>
    <row r="261" spans="1:8" x14ac:dyDescent="0.25">
      <c r="A261" s="38" t="s">
        <v>391</v>
      </c>
      <c r="B261" s="29" t="s">
        <v>319</v>
      </c>
      <c r="C261" s="30">
        <v>13000000</v>
      </c>
      <c r="D261" s="30">
        <v>0</v>
      </c>
      <c r="E261" s="30">
        <v>0</v>
      </c>
      <c r="F261" s="30">
        <v>0</v>
      </c>
      <c r="G261" s="30">
        <v>12976456</v>
      </c>
      <c r="H261" s="30">
        <v>23544</v>
      </c>
    </row>
    <row r="262" spans="1:8" x14ac:dyDescent="0.25">
      <c r="A262" s="38" t="s">
        <v>391</v>
      </c>
      <c r="B262" s="29" t="s">
        <v>320</v>
      </c>
      <c r="C262" s="30">
        <v>374978800</v>
      </c>
      <c r="D262" s="30">
        <v>0</v>
      </c>
      <c r="E262" s="30">
        <v>0</v>
      </c>
      <c r="F262" s="30">
        <v>0</v>
      </c>
      <c r="G262" s="30">
        <v>366151475.50999999</v>
      </c>
      <c r="H262" s="30">
        <v>8827324.4900000002</v>
      </c>
    </row>
    <row r="263" spans="1:8" x14ac:dyDescent="0.25">
      <c r="A263" s="38" t="s">
        <v>391</v>
      </c>
      <c r="B263" s="29" t="s">
        <v>321</v>
      </c>
      <c r="C263" s="30">
        <v>336634234</v>
      </c>
      <c r="D263" s="30">
        <v>0</v>
      </c>
      <c r="E263" s="30">
        <v>0</v>
      </c>
      <c r="F263" s="30">
        <v>0</v>
      </c>
      <c r="G263" s="30">
        <v>332584723.50999999</v>
      </c>
      <c r="H263" s="30">
        <v>4049510.49</v>
      </c>
    </row>
    <row r="264" spans="1:8" x14ac:dyDescent="0.25">
      <c r="A264" s="38" t="s">
        <v>391</v>
      </c>
      <c r="B264" s="29" t="s">
        <v>323</v>
      </c>
      <c r="C264" s="30">
        <v>25966746</v>
      </c>
      <c r="D264" s="30">
        <v>0</v>
      </c>
      <c r="E264" s="30">
        <v>0</v>
      </c>
      <c r="F264" s="30">
        <v>0</v>
      </c>
      <c r="G264" s="30">
        <v>25966737.789999999</v>
      </c>
      <c r="H264" s="30">
        <v>8.2100000000000009</v>
      </c>
    </row>
    <row r="265" spans="1:8" x14ac:dyDescent="0.25">
      <c r="A265" s="38" t="s">
        <v>391</v>
      </c>
      <c r="B265" s="29" t="s">
        <v>323</v>
      </c>
      <c r="C265" s="30">
        <v>230434573</v>
      </c>
      <c r="D265" s="30">
        <v>0</v>
      </c>
      <c r="E265" s="30">
        <v>0</v>
      </c>
      <c r="F265" s="30">
        <v>0</v>
      </c>
      <c r="G265" s="30">
        <v>212129210.72999999</v>
      </c>
      <c r="H265" s="30">
        <v>18305362.27</v>
      </c>
    </row>
    <row r="266" spans="1:8" x14ac:dyDescent="0.25">
      <c r="A266" s="38" t="s">
        <v>391</v>
      </c>
      <c r="B266" s="29" t="s">
        <v>324</v>
      </c>
      <c r="C266" s="30">
        <v>118951000</v>
      </c>
      <c r="D266" s="30">
        <v>0</v>
      </c>
      <c r="E266" s="30">
        <v>0</v>
      </c>
      <c r="F266" s="30">
        <v>0</v>
      </c>
      <c r="G266" s="30">
        <v>115427620.2</v>
      </c>
      <c r="H266" s="30">
        <v>3523379.8</v>
      </c>
    </row>
    <row r="267" spans="1:8" x14ac:dyDescent="0.25">
      <c r="A267" s="38" t="s">
        <v>391</v>
      </c>
      <c r="B267" s="29" t="s">
        <v>325</v>
      </c>
      <c r="C267" s="30">
        <v>642963633</v>
      </c>
      <c r="D267" s="30">
        <v>0</v>
      </c>
      <c r="E267" s="30">
        <v>0</v>
      </c>
      <c r="F267" s="30">
        <v>0</v>
      </c>
      <c r="G267" s="30">
        <v>636576429.72000003</v>
      </c>
      <c r="H267" s="30">
        <v>6387203.2800000003</v>
      </c>
    </row>
    <row r="268" spans="1:8" x14ac:dyDescent="0.25">
      <c r="A268" s="38" t="s">
        <v>391</v>
      </c>
      <c r="B268" s="29" t="s">
        <v>326</v>
      </c>
      <c r="C268" s="30">
        <v>277784866</v>
      </c>
      <c r="D268" s="30">
        <v>0</v>
      </c>
      <c r="E268" s="30">
        <v>0</v>
      </c>
      <c r="F268" s="30">
        <v>0</v>
      </c>
      <c r="G268" s="30">
        <v>273336187</v>
      </c>
      <c r="H268" s="30">
        <v>4448679</v>
      </c>
    </row>
    <row r="269" spans="1:8" x14ac:dyDescent="0.25">
      <c r="A269" s="38" t="s">
        <v>391</v>
      </c>
      <c r="B269" s="29" t="s">
        <v>327</v>
      </c>
      <c r="C269" s="30">
        <v>15691074</v>
      </c>
      <c r="D269" s="30">
        <v>0</v>
      </c>
      <c r="E269" s="30">
        <v>0</v>
      </c>
      <c r="F269" s="30">
        <v>0</v>
      </c>
      <c r="G269" s="30">
        <v>14774932</v>
      </c>
      <c r="H269" s="30">
        <v>916142</v>
      </c>
    </row>
    <row r="270" spans="1:8" x14ac:dyDescent="0.25">
      <c r="A270" s="38" t="s">
        <v>391</v>
      </c>
      <c r="B270" s="29" t="s">
        <v>328</v>
      </c>
      <c r="C270" s="30">
        <v>158056275</v>
      </c>
      <c r="D270" s="30">
        <v>0</v>
      </c>
      <c r="E270" s="30">
        <v>0</v>
      </c>
      <c r="F270" s="30">
        <v>0</v>
      </c>
      <c r="G270" s="30">
        <v>154630180</v>
      </c>
      <c r="H270" s="30">
        <v>3426095</v>
      </c>
    </row>
    <row r="271" spans="1:8" x14ac:dyDescent="0.25">
      <c r="A271" s="38" t="s">
        <v>391</v>
      </c>
      <c r="B271" s="29" t="s">
        <v>329</v>
      </c>
      <c r="C271" s="30">
        <v>55650022</v>
      </c>
      <c r="D271" s="30">
        <v>0</v>
      </c>
      <c r="E271" s="30">
        <v>0</v>
      </c>
      <c r="F271" s="30">
        <v>0</v>
      </c>
      <c r="G271" s="30">
        <v>51676625</v>
      </c>
      <c r="H271" s="30">
        <v>3973397</v>
      </c>
    </row>
    <row r="272" spans="1:8" x14ac:dyDescent="0.25">
      <c r="A272" s="38" t="s">
        <v>391</v>
      </c>
      <c r="B272" s="29" t="s">
        <v>330</v>
      </c>
      <c r="C272" s="30">
        <v>82269643</v>
      </c>
      <c r="D272" s="30">
        <v>0</v>
      </c>
      <c r="E272" s="30">
        <v>0</v>
      </c>
      <c r="F272" s="30">
        <v>0</v>
      </c>
      <c r="G272" s="30">
        <v>81297878</v>
      </c>
      <c r="H272" s="30">
        <v>971765</v>
      </c>
    </row>
    <row r="273" spans="1:8" x14ac:dyDescent="0.25">
      <c r="A273" s="38" t="s">
        <v>391</v>
      </c>
      <c r="B273" s="29" t="s">
        <v>331</v>
      </c>
      <c r="C273" s="30">
        <v>7306807</v>
      </c>
      <c r="D273" s="30">
        <v>0</v>
      </c>
      <c r="E273" s="30">
        <v>0</v>
      </c>
      <c r="F273" s="30">
        <v>0</v>
      </c>
      <c r="G273" s="30">
        <v>6629774.4199999999</v>
      </c>
      <c r="H273" s="30">
        <v>677032.58</v>
      </c>
    </row>
    <row r="274" spans="1:8" x14ac:dyDescent="0.25">
      <c r="A274" s="35" t="s">
        <v>383</v>
      </c>
      <c r="B274" s="35"/>
      <c r="C274" s="36">
        <f t="shared" ref="C274:H274" si="16">SUM(C260:C273)</f>
        <v>3954274473</v>
      </c>
      <c r="D274" s="36">
        <f t="shared" si="16"/>
        <v>0</v>
      </c>
      <c r="E274" s="36">
        <f t="shared" si="16"/>
        <v>0</v>
      </c>
      <c r="F274" s="36">
        <f t="shared" si="16"/>
        <v>0</v>
      </c>
      <c r="G274" s="36">
        <f t="shared" si="16"/>
        <v>3826302906.21</v>
      </c>
      <c r="H274" s="36">
        <f t="shared" si="16"/>
        <v>127971566.78999998</v>
      </c>
    </row>
    <row r="275" spans="1:8" x14ac:dyDescent="0.25">
      <c r="A275" s="39" t="s">
        <v>392</v>
      </c>
      <c r="B275" s="29" t="s">
        <v>311</v>
      </c>
      <c r="C275" s="30">
        <v>67563000</v>
      </c>
      <c r="D275" s="30">
        <v>0</v>
      </c>
      <c r="E275" s="30">
        <v>0</v>
      </c>
      <c r="F275" s="30">
        <v>0</v>
      </c>
      <c r="G275" s="30">
        <v>65524410</v>
      </c>
      <c r="H275" s="30">
        <v>2038590</v>
      </c>
    </row>
    <row r="276" spans="1:8" x14ac:dyDescent="0.25">
      <c r="A276" s="39" t="s">
        <v>392</v>
      </c>
      <c r="B276" s="29" t="s">
        <v>332</v>
      </c>
      <c r="C276" s="30">
        <v>14048000</v>
      </c>
      <c r="D276" s="30">
        <v>0</v>
      </c>
      <c r="E276" s="30">
        <v>1141065.3400000001</v>
      </c>
      <c r="F276" s="30">
        <v>0</v>
      </c>
      <c r="G276" s="30">
        <v>10070183.66</v>
      </c>
      <c r="H276" s="30">
        <v>2836751</v>
      </c>
    </row>
    <row r="277" spans="1:8" x14ac:dyDescent="0.25">
      <c r="A277" s="39" t="s">
        <v>392</v>
      </c>
      <c r="B277" s="29" t="s">
        <v>296</v>
      </c>
      <c r="C277" s="30">
        <v>42759000</v>
      </c>
      <c r="D277" s="30">
        <v>0</v>
      </c>
      <c r="E277" s="30">
        <v>4634231.71</v>
      </c>
      <c r="F277" s="30">
        <v>0</v>
      </c>
      <c r="G277" s="30">
        <v>36300646.289999999</v>
      </c>
      <c r="H277" s="30">
        <v>1824122</v>
      </c>
    </row>
    <row r="278" spans="1:8" x14ac:dyDescent="0.25">
      <c r="A278" s="39" t="s">
        <v>392</v>
      </c>
      <c r="B278" s="29" t="s">
        <v>334</v>
      </c>
      <c r="C278" s="30">
        <v>79155000</v>
      </c>
      <c r="D278" s="30">
        <v>0</v>
      </c>
      <c r="E278" s="30">
        <v>7119120.8399999999</v>
      </c>
      <c r="F278" s="30">
        <v>0</v>
      </c>
      <c r="G278" s="30">
        <v>72031208.739999995</v>
      </c>
      <c r="H278" s="30">
        <v>4670.42</v>
      </c>
    </row>
    <row r="279" spans="1:8" x14ac:dyDescent="0.25">
      <c r="A279" s="39" t="s">
        <v>392</v>
      </c>
      <c r="B279" s="29" t="s">
        <v>290</v>
      </c>
      <c r="C279" s="30">
        <v>100000</v>
      </c>
      <c r="D279" s="30">
        <v>0</v>
      </c>
      <c r="E279" s="30">
        <v>0</v>
      </c>
      <c r="F279" s="30">
        <v>0</v>
      </c>
      <c r="G279" s="30">
        <v>25651</v>
      </c>
      <c r="H279" s="30">
        <v>74349</v>
      </c>
    </row>
    <row r="280" spans="1:8" x14ac:dyDescent="0.25">
      <c r="A280" s="39" t="s">
        <v>392</v>
      </c>
      <c r="B280" s="29" t="s">
        <v>313</v>
      </c>
      <c r="C280" s="30">
        <v>250000</v>
      </c>
      <c r="D280" s="30">
        <v>0</v>
      </c>
      <c r="E280" s="30">
        <v>0</v>
      </c>
      <c r="F280" s="30">
        <v>0</v>
      </c>
      <c r="G280" s="30">
        <v>0</v>
      </c>
      <c r="H280" s="30">
        <v>250000</v>
      </c>
    </row>
    <row r="281" spans="1:8" x14ac:dyDescent="0.25">
      <c r="A281" s="39" t="s">
        <v>392</v>
      </c>
      <c r="B281" s="29" t="s">
        <v>336</v>
      </c>
      <c r="C281" s="30">
        <v>2312000</v>
      </c>
      <c r="D281" s="30">
        <v>0</v>
      </c>
      <c r="E281" s="30">
        <v>74000</v>
      </c>
      <c r="F281" s="30">
        <v>0</v>
      </c>
      <c r="G281" s="30">
        <v>1139900</v>
      </c>
      <c r="H281" s="30">
        <v>1098100</v>
      </c>
    </row>
    <row r="282" spans="1:8" x14ac:dyDescent="0.25">
      <c r="A282" s="39" t="s">
        <v>392</v>
      </c>
      <c r="B282" s="29" t="s">
        <v>291</v>
      </c>
      <c r="C282" s="30">
        <v>30033000</v>
      </c>
      <c r="D282" s="30">
        <v>0</v>
      </c>
      <c r="E282" s="30">
        <v>0</v>
      </c>
      <c r="F282" s="30">
        <v>0</v>
      </c>
      <c r="G282" s="30">
        <v>22262651.050000001</v>
      </c>
      <c r="H282" s="30">
        <v>7770348.9500000002</v>
      </c>
    </row>
    <row r="283" spans="1:8" x14ac:dyDescent="0.25">
      <c r="A283" s="39" t="s">
        <v>392</v>
      </c>
      <c r="B283" s="29" t="s">
        <v>298</v>
      </c>
      <c r="C283" s="30">
        <v>3611000</v>
      </c>
      <c r="D283" s="30">
        <v>0</v>
      </c>
      <c r="E283" s="30">
        <v>451386.5</v>
      </c>
      <c r="F283" s="30">
        <v>0</v>
      </c>
      <c r="G283" s="30">
        <v>908169.61</v>
      </c>
      <c r="H283" s="30">
        <v>2251443.89</v>
      </c>
    </row>
    <row r="284" spans="1:8" x14ac:dyDescent="0.25">
      <c r="A284" s="39" t="s">
        <v>392</v>
      </c>
      <c r="B284" s="29" t="s">
        <v>337</v>
      </c>
      <c r="C284" s="30">
        <v>2000000</v>
      </c>
      <c r="D284" s="30">
        <v>0</v>
      </c>
      <c r="E284" s="30">
        <v>0</v>
      </c>
      <c r="F284" s="30">
        <v>0</v>
      </c>
      <c r="G284" s="30">
        <v>954209.13</v>
      </c>
      <c r="H284" s="30">
        <v>1045790.87</v>
      </c>
    </row>
    <row r="285" spans="1:8" x14ac:dyDescent="0.25">
      <c r="A285" s="39" t="s">
        <v>392</v>
      </c>
      <c r="B285" s="29" t="s">
        <v>300</v>
      </c>
      <c r="C285" s="30">
        <v>347649000</v>
      </c>
      <c r="D285" s="30">
        <v>0</v>
      </c>
      <c r="E285" s="30">
        <v>75082</v>
      </c>
      <c r="F285" s="30">
        <v>0</v>
      </c>
      <c r="G285" s="30">
        <v>347442082.29000002</v>
      </c>
      <c r="H285" s="30">
        <v>131835.71</v>
      </c>
    </row>
    <row r="286" spans="1:8" x14ac:dyDescent="0.25">
      <c r="A286" s="39" t="s">
        <v>392</v>
      </c>
      <c r="B286" s="29" t="s">
        <v>292</v>
      </c>
      <c r="C286" s="30">
        <v>35500000</v>
      </c>
      <c r="D286" s="30">
        <v>0</v>
      </c>
      <c r="E286" s="30">
        <v>1727261.05</v>
      </c>
      <c r="F286" s="30">
        <v>0</v>
      </c>
      <c r="G286" s="30">
        <v>31917411.800000001</v>
      </c>
      <c r="H286" s="30">
        <v>1855327.15</v>
      </c>
    </row>
    <row r="287" spans="1:8" x14ac:dyDescent="0.25">
      <c r="A287" s="39" t="s">
        <v>392</v>
      </c>
      <c r="B287" s="29" t="s">
        <v>293</v>
      </c>
      <c r="C287" s="30">
        <v>4000000</v>
      </c>
      <c r="D287" s="30">
        <v>0</v>
      </c>
      <c r="E287" s="30">
        <v>0</v>
      </c>
      <c r="F287" s="30">
        <v>0</v>
      </c>
      <c r="G287" s="30">
        <v>0</v>
      </c>
      <c r="H287" s="30">
        <v>4000000</v>
      </c>
    </row>
    <row r="288" spans="1:8" x14ac:dyDescent="0.25">
      <c r="A288" s="39" t="s">
        <v>392</v>
      </c>
      <c r="B288" s="29" t="s">
        <v>294</v>
      </c>
      <c r="C288" s="30">
        <v>4000000</v>
      </c>
      <c r="D288" s="30">
        <v>0</v>
      </c>
      <c r="E288" s="30">
        <v>0</v>
      </c>
      <c r="F288" s="30">
        <v>0</v>
      </c>
      <c r="G288" s="30">
        <v>289393</v>
      </c>
      <c r="H288" s="30">
        <v>3710607</v>
      </c>
    </row>
    <row r="289" spans="1:8" x14ac:dyDescent="0.25">
      <c r="A289" s="39" t="s">
        <v>392</v>
      </c>
      <c r="B289" s="29" t="s">
        <v>302</v>
      </c>
      <c r="C289" s="30">
        <v>2000000</v>
      </c>
      <c r="D289" s="30">
        <v>0</v>
      </c>
      <c r="E289" s="30">
        <v>0</v>
      </c>
      <c r="F289" s="30">
        <v>0</v>
      </c>
      <c r="G289" s="30">
        <v>0</v>
      </c>
      <c r="H289" s="30">
        <v>2000000</v>
      </c>
    </row>
    <row r="290" spans="1:8" x14ac:dyDescent="0.25">
      <c r="A290" s="39" t="s">
        <v>392</v>
      </c>
      <c r="B290" s="29" t="s">
        <v>303</v>
      </c>
      <c r="C290" s="30">
        <v>7000000</v>
      </c>
      <c r="D290" s="30">
        <v>0</v>
      </c>
      <c r="E290" s="30">
        <v>183083</v>
      </c>
      <c r="F290" s="30">
        <v>0</v>
      </c>
      <c r="G290" s="30">
        <v>6816917</v>
      </c>
      <c r="H290" s="30">
        <v>0</v>
      </c>
    </row>
    <row r="291" spans="1:8" x14ac:dyDescent="0.25">
      <c r="A291" s="39" t="s">
        <v>392</v>
      </c>
      <c r="B291" s="29" t="s">
        <v>338</v>
      </c>
      <c r="C291" s="30">
        <v>150000</v>
      </c>
      <c r="D291" s="30">
        <v>0</v>
      </c>
      <c r="E291" s="30">
        <v>0</v>
      </c>
      <c r="F291" s="30">
        <v>0</v>
      </c>
      <c r="G291" s="30">
        <v>0</v>
      </c>
      <c r="H291" s="30">
        <v>150000</v>
      </c>
    </row>
    <row r="292" spans="1:8" x14ac:dyDescent="0.25">
      <c r="A292" s="39" t="s">
        <v>392</v>
      </c>
      <c r="B292" s="29" t="s">
        <v>339</v>
      </c>
      <c r="C292" s="30">
        <v>5000000</v>
      </c>
      <c r="D292" s="30">
        <v>0</v>
      </c>
      <c r="E292" s="30">
        <v>1200000</v>
      </c>
      <c r="F292" s="30">
        <v>0</v>
      </c>
      <c r="G292" s="30">
        <v>3800000</v>
      </c>
      <c r="H292" s="30">
        <v>0</v>
      </c>
    </row>
    <row r="293" spans="1:8" x14ac:dyDescent="0.25">
      <c r="A293" s="35" t="s">
        <v>384</v>
      </c>
      <c r="B293" s="35"/>
      <c r="C293" s="36">
        <f t="shared" ref="C293:H293" si="17">SUM(C275:C292)</f>
        <v>647130000</v>
      </c>
      <c r="D293" s="36">
        <f t="shared" si="17"/>
        <v>0</v>
      </c>
      <c r="E293" s="36">
        <f t="shared" si="17"/>
        <v>16605230.440000001</v>
      </c>
      <c r="F293" s="36">
        <f t="shared" si="17"/>
        <v>0</v>
      </c>
      <c r="G293" s="36">
        <f t="shared" si="17"/>
        <v>599482833.56999993</v>
      </c>
      <c r="H293" s="36">
        <f t="shared" si="17"/>
        <v>31041935.990000002</v>
      </c>
    </row>
    <row r="294" spans="1:8" x14ac:dyDescent="0.25">
      <c r="A294" s="42" t="s">
        <v>393</v>
      </c>
      <c r="B294" s="29" t="s">
        <v>340</v>
      </c>
      <c r="C294" s="30">
        <v>234851000</v>
      </c>
      <c r="D294" s="30">
        <v>0</v>
      </c>
      <c r="E294" s="30">
        <v>18380517</v>
      </c>
      <c r="F294" s="30">
        <v>0</v>
      </c>
      <c r="G294" s="30">
        <v>194551314.75999999</v>
      </c>
      <c r="H294" s="30">
        <v>21919168.239999998</v>
      </c>
    </row>
    <row r="295" spans="1:8" x14ac:dyDescent="0.25">
      <c r="A295" s="42" t="s">
        <v>393</v>
      </c>
      <c r="B295" s="29" t="s">
        <v>341</v>
      </c>
      <c r="C295" s="30">
        <v>300000</v>
      </c>
      <c r="D295" s="30">
        <v>0</v>
      </c>
      <c r="E295" s="30">
        <v>0</v>
      </c>
      <c r="F295" s="30">
        <v>0</v>
      </c>
      <c r="G295" s="30">
        <v>300000</v>
      </c>
      <c r="H295" s="30">
        <v>0</v>
      </c>
    </row>
    <row r="296" spans="1:8" x14ac:dyDescent="0.25">
      <c r="A296" s="42" t="s">
        <v>393</v>
      </c>
      <c r="B296" s="29" t="s">
        <v>375</v>
      </c>
      <c r="C296" s="30">
        <v>3012000</v>
      </c>
      <c r="D296" s="30">
        <v>0</v>
      </c>
      <c r="E296" s="30">
        <v>0</v>
      </c>
      <c r="F296" s="30">
        <v>0</v>
      </c>
      <c r="G296" s="30">
        <v>2561001.09</v>
      </c>
      <c r="H296" s="30">
        <v>450998.91</v>
      </c>
    </row>
    <row r="297" spans="1:8" x14ac:dyDescent="0.25">
      <c r="A297" s="42" t="s">
        <v>393</v>
      </c>
      <c r="B297" s="29" t="s">
        <v>342</v>
      </c>
      <c r="C297" s="30">
        <v>3500000</v>
      </c>
      <c r="D297" s="30">
        <v>0</v>
      </c>
      <c r="E297" s="30">
        <v>1019757.2</v>
      </c>
      <c r="F297" s="30">
        <v>0</v>
      </c>
      <c r="G297" s="30">
        <v>2277666.56</v>
      </c>
      <c r="H297" s="30">
        <v>202576.24</v>
      </c>
    </row>
    <row r="298" spans="1:8" x14ac:dyDescent="0.25">
      <c r="A298" s="42" t="s">
        <v>393</v>
      </c>
      <c r="B298" s="29" t="s">
        <v>343</v>
      </c>
      <c r="C298" s="30">
        <v>150000</v>
      </c>
      <c r="D298" s="30">
        <v>0</v>
      </c>
      <c r="E298" s="30">
        <v>0</v>
      </c>
      <c r="F298" s="30">
        <v>0</v>
      </c>
      <c r="G298" s="30">
        <v>148930.01</v>
      </c>
      <c r="H298" s="30">
        <v>1069.99</v>
      </c>
    </row>
    <row r="299" spans="1:8" x14ac:dyDescent="0.25">
      <c r="A299" s="42" t="s">
        <v>393</v>
      </c>
      <c r="B299" s="29" t="s">
        <v>344</v>
      </c>
      <c r="C299" s="30">
        <v>845000000</v>
      </c>
      <c r="D299" s="30">
        <v>0</v>
      </c>
      <c r="E299" s="30">
        <v>204450861.81999999</v>
      </c>
      <c r="F299" s="30">
        <v>0</v>
      </c>
      <c r="G299" s="30">
        <v>635440646.55999994</v>
      </c>
      <c r="H299" s="30">
        <v>5108491.62</v>
      </c>
    </row>
    <row r="300" spans="1:8" x14ac:dyDescent="0.25">
      <c r="A300" s="42" t="s">
        <v>393</v>
      </c>
      <c r="B300" s="29" t="s">
        <v>376</v>
      </c>
      <c r="C300" s="30">
        <v>2500000</v>
      </c>
      <c r="D300" s="30">
        <v>0</v>
      </c>
      <c r="E300" s="30">
        <v>0</v>
      </c>
      <c r="F300" s="30">
        <v>0</v>
      </c>
      <c r="G300" s="30">
        <v>2415375</v>
      </c>
      <c r="H300" s="30">
        <v>84625</v>
      </c>
    </row>
    <row r="301" spans="1:8" x14ac:dyDescent="0.25">
      <c r="A301" s="42" t="s">
        <v>393</v>
      </c>
      <c r="B301" s="29" t="s">
        <v>345</v>
      </c>
      <c r="C301" s="30">
        <v>200000</v>
      </c>
      <c r="D301" s="30">
        <v>0</v>
      </c>
      <c r="E301" s="30">
        <v>0</v>
      </c>
      <c r="F301" s="30">
        <v>0</v>
      </c>
      <c r="G301" s="30">
        <v>64123.7</v>
      </c>
      <c r="H301" s="30">
        <v>135876.29999999999</v>
      </c>
    </row>
    <row r="302" spans="1:8" x14ac:dyDescent="0.25">
      <c r="A302" s="42" t="s">
        <v>393</v>
      </c>
      <c r="B302" s="29" t="s">
        <v>346</v>
      </c>
      <c r="C302" s="30">
        <v>100000</v>
      </c>
      <c r="D302" s="30">
        <v>0</v>
      </c>
      <c r="E302" s="30">
        <v>0</v>
      </c>
      <c r="F302" s="30">
        <v>0</v>
      </c>
      <c r="G302" s="30">
        <v>21200</v>
      </c>
      <c r="H302" s="30">
        <v>78800</v>
      </c>
    </row>
    <row r="303" spans="1:8" x14ac:dyDescent="0.25">
      <c r="A303" s="42" t="s">
        <v>393</v>
      </c>
      <c r="B303" s="29" t="s">
        <v>347</v>
      </c>
      <c r="C303" s="30">
        <v>100000</v>
      </c>
      <c r="D303" s="30">
        <v>0</v>
      </c>
      <c r="E303" s="30">
        <v>0</v>
      </c>
      <c r="F303" s="30">
        <v>0</v>
      </c>
      <c r="G303" s="30">
        <v>0</v>
      </c>
      <c r="H303" s="30">
        <v>100000</v>
      </c>
    </row>
    <row r="304" spans="1:8" x14ac:dyDescent="0.25">
      <c r="A304" s="42" t="s">
        <v>393</v>
      </c>
      <c r="B304" s="29" t="s">
        <v>304</v>
      </c>
      <c r="C304" s="30">
        <v>200000</v>
      </c>
      <c r="D304" s="30">
        <v>0</v>
      </c>
      <c r="E304" s="30">
        <v>0</v>
      </c>
      <c r="F304" s="30">
        <v>0</v>
      </c>
      <c r="G304" s="30">
        <v>56105.01</v>
      </c>
      <c r="H304" s="30">
        <v>143894.99</v>
      </c>
    </row>
    <row r="305" spans="1:8" x14ac:dyDescent="0.25">
      <c r="A305" s="42" t="s">
        <v>393</v>
      </c>
      <c r="B305" s="29" t="s">
        <v>348</v>
      </c>
      <c r="C305" s="30">
        <v>50000</v>
      </c>
      <c r="D305" s="30">
        <v>0</v>
      </c>
      <c r="E305" s="30">
        <v>0</v>
      </c>
      <c r="F305" s="30">
        <v>0</v>
      </c>
      <c r="G305" s="30">
        <v>22499.43</v>
      </c>
      <c r="H305" s="30">
        <v>27500.57</v>
      </c>
    </row>
    <row r="306" spans="1:8" x14ac:dyDescent="0.25">
      <c r="A306" s="42" t="s">
        <v>393</v>
      </c>
      <c r="B306" s="29" t="s">
        <v>349</v>
      </c>
      <c r="C306" s="30">
        <v>500000</v>
      </c>
      <c r="D306" s="30">
        <v>0</v>
      </c>
      <c r="E306" s="30">
        <v>0</v>
      </c>
      <c r="F306" s="30">
        <v>0</v>
      </c>
      <c r="G306" s="30">
        <v>351529.56</v>
      </c>
      <c r="H306" s="30">
        <v>148470.44</v>
      </c>
    </row>
    <row r="307" spans="1:8" x14ac:dyDescent="0.25">
      <c r="A307" s="42" t="s">
        <v>393</v>
      </c>
      <c r="B307" s="29" t="s">
        <v>350</v>
      </c>
      <c r="C307" s="30">
        <v>200000</v>
      </c>
      <c r="D307" s="30">
        <v>0</v>
      </c>
      <c r="E307" s="30">
        <v>0</v>
      </c>
      <c r="F307" s="30">
        <v>0</v>
      </c>
      <c r="G307" s="30">
        <v>19200</v>
      </c>
      <c r="H307" s="30">
        <v>180800</v>
      </c>
    </row>
    <row r="308" spans="1:8" x14ac:dyDescent="0.25">
      <c r="A308" s="42" t="s">
        <v>393</v>
      </c>
      <c r="B308" s="29" t="s">
        <v>305</v>
      </c>
      <c r="C308" s="30">
        <v>700000</v>
      </c>
      <c r="D308" s="30">
        <v>0</v>
      </c>
      <c r="E308" s="30">
        <v>0</v>
      </c>
      <c r="F308" s="30">
        <v>0</v>
      </c>
      <c r="G308" s="30">
        <v>419237.39</v>
      </c>
      <c r="H308" s="30">
        <v>280762.61</v>
      </c>
    </row>
    <row r="309" spans="1:8" x14ac:dyDescent="0.25">
      <c r="A309" s="42" t="s">
        <v>393</v>
      </c>
      <c r="B309" s="29" t="s">
        <v>317</v>
      </c>
      <c r="C309" s="30">
        <v>125000000</v>
      </c>
      <c r="D309" s="30">
        <v>0</v>
      </c>
      <c r="E309" s="30">
        <v>47939460.25</v>
      </c>
      <c r="F309" s="30">
        <v>0</v>
      </c>
      <c r="G309" s="30">
        <v>74029673.379999995</v>
      </c>
      <c r="H309" s="30">
        <v>3030866.37</v>
      </c>
    </row>
    <row r="310" spans="1:8" x14ac:dyDescent="0.25">
      <c r="A310" s="42" t="s">
        <v>393</v>
      </c>
      <c r="B310" s="29" t="s">
        <v>306</v>
      </c>
      <c r="C310" s="30">
        <v>1400000</v>
      </c>
      <c r="D310" s="30">
        <v>0</v>
      </c>
      <c r="E310" s="30">
        <v>0</v>
      </c>
      <c r="F310" s="30">
        <v>0</v>
      </c>
      <c r="G310" s="30">
        <v>1394677.45</v>
      </c>
      <c r="H310" s="30">
        <v>5322.55</v>
      </c>
    </row>
    <row r="311" spans="1:8" x14ac:dyDescent="0.25">
      <c r="A311" s="42" t="s">
        <v>393</v>
      </c>
      <c r="B311" s="29" t="s">
        <v>351</v>
      </c>
      <c r="C311" s="30">
        <v>3050000</v>
      </c>
      <c r="D311" s="30">
        <v>0</v>
      </c>
      <c r="E311" s="30">
        <v>1693126.01</v>
      </c>
      <c r="F311" s="30">
        <v>0</v>
      </c>
      <c r="G311" s="30">
        <v>20128</v>
      </c>
      <c r="H311" s="30">
        <v>1336745.99</v>
      </c>
    </row>
    <row r="312" spans="1:8" x14ac:dyDescent="0.25">
      <c r="A312" s="42" t="s">
        <v>393</v>
      </c>
      <c r="B312" s="29" t="s">
        <v>307</v>
      </c>
      <c r="C312" s="30">
        <v>3200000</v>
      </c>
      <c r="D312" s="30">
        <v>0</v>
      </c>
      <c r="E312" s="30">
        <v>11723.81</v>
      </c>
      <c r="F312" s="30">
        <v>0</v>
      </c>
      <c r="G312" s="30">
        <v>2462337.27</v>
      </c>
      <c r="H312" s="30">
        <v>725938.92</v>
      </c>
    </row>
    <row r="313" spans="1:8" x14ac:dyDescent="0.25">
      <c r="A313" s="42" t="s">
        <v>393</v>
      </c>
      <c r="B313" s="29" t="s">
        <v>352</v>
      </c>
      <c r="C313" s="30">
        <v>131023553</v>
      </c>
      <c r="D313" s="30">
        <v>0</v>
      </c>
      <c r="E313" s="30">
        <v>0</v>
      </c>
      <c r="F313" s="30">
        <v>0</v>
      </c>
      <c r="G313" s="30">
        <v>118982624.14</v>
      </c>
      <c r="H313" s="30">
        <v>12040928.859999999</v>
      </c>
    </row>
    <row r="314" spans="1:8" x14ac:dyDescent="0.25">
      <c r="A314" s="42" t="s">
        <v>393</v>
      </c>
      <c r="B314" s="29" t="s">
        <v>353</v>
      </c>
      <c r="C314" s="30">
        <v>1653000</v>
      </c>
      <c r="D314" s="30">
        <v>0</v>
      </c>
      <c r="E314" s="30">
        <v>0</v>
      </c>
      <c r="F314" s="30">
        <v>0</v>
      </c>
      <c r="G314" s="30">
        <v>1248729.33</v>
      </c>
      <c r="H314" s="30">
        <v>404270.67</v>
      </c>
    </row>
    <row r="315" spans="1:8" x14ac:dyDescent="0.25">
      <c r="A315" s="42" t="s">
        <v>393</v>
      </c>
      <c r="B315" s="29" t="s">
        <v>354</v>
      </c>
      <c r="C315" s="30">
        <v>498956400</v>
      </c>
      <c r="D315" s="30">
        <v>0</v>
      </c>
      <c r="E315" s="30">
        <v>120757226.51000001</v>
      </c>
      <c r="F315" s="30">
        <v>0</v>
      </c>
      <c r="G315" s="30">
        <v>368250847.87</v>
      </c>
      <c r="H315" s="30">
        <v>9948325.6199999992</v>
      </c>
    </row>
    <row r="316" spans="1:8" x14ac:dyDescent="0.25">
      <c r="A316" s="42" t="s">
        <v>393</v>
      </c>
      <c r="B316" s="29" t="s">
        <v>308</v>
      </c>
      <c r="C316" s="30">
        <v>500000</v>
      </c>
      <c r="D316" s="30">
        <v>0</v>
      </c>
      <c r="E316" s="30">
        <v>0</v>
      </c>
      <c r="F316" s="30">
        <v>0</v>
      </c>
      <c r="G316" s="30">
        <v>323335.87</v>
      </c>
      <c r="H316" s="30">
        <v>176664.13</v>
      </c>
    </row>
    <row r="317" spans="1:8" x14ac:dyDescent="0.25">
      <c r="A317" s="42" t="s">
        <v>393</v>
      </c>
      <c r="B317" s="29" t="s">
        <v>355</v>
      </c>
      <c r="C317" s="30">
        <v>150000</v>
      </c>
      <c r="D317" s="30">
        <v>0</v>
      </c>
      <c r="E317" s="30">
        <v>0</v>
      </c>
      <c r="F317" s="30">
        <v>0</v>
      </c>
      <c r="G317" s="30">
        <v>42500</v>
      </c>
      <c r="H317" s="30">
        <v>107500</v>
      </c>
    </row>
    <row r="318" spans="1:8" x14ac:dyDescent="0.25">
      <c r="A318" s="35" t="s">
        <v>385</v>
      </c>
      <c r="B318" s="35"/>
      <c r="C318" s="36">
        <f t="shared" ref="C318:H318" si="18">SUM(C294:C317)</f>
        <v>1856295953</v>
      </c>
      <c r="D318" s="36">
        <f t="shared" si="18"/>
        <v>0</v>
      </c>
      <c r="E318" s="36">
        <f t="shared" si="18"/>
        <v>394252672.59999996</v>
      </c>
      <c r="F318" s="36">
        <f t="shared" si="18"/>
        <v>0</v>
      </c>
      <c r="G318" s="36">
        <f t="shared" si="18"/>
        <v>1405403682.3799996</v>
      </c>
      <c r="H318" s="36">
        <f t="shared" si="18"/>
        <v>56639598.019999996</v>
      </c>
    </row>
    <row r="319" spans="1:8" x14ac:dyDescent="0.25">
      <c r="A319" s="39" t="s">
        <v>394</v>
      </c>
      <c r="B319" s="29" t="s">
        <v>356</v>
      </c>
      <c r="C319" s="30">
        <v>11220000</v>
      </c>
      <c r="D319" s="30">
        <v>0</v>
      </c>
      <c r="E319" s="30">
        <v>564943.5</v>
      </c>
      <c r="F319" s="30">
        <v>0</v>
      </c>
      <c r="G319" s="30">
        <v>10138568.01</v>
      </c>
      <c r="H319" s="30">
        <v>516488.49</v>
      </c>
    </row>
    <row r="320" spans="1:8" x14ac:dyDescent="0.25">
      <c r="A320" s="39" t="s">
        <v>394</v>
      </c>
      <c r="B320" s="29" t="s">
        <v>377</v>
      </c>
      <c r="C320" s="30">
        <v>47149199</v>
      </c>
      <c r="D320" s="30">
        <v>0</v>
      </c>
      <c r="E320" s="30">
        <v>2910355.73</v>
      </c>
      <c r="F320" s="30">
        <v>0</v>
      </c>
      <c r="G320" s="30">
        <v>37746252.189999998</v>
      </c>
      <c r="H320" s="30">
        <v>6492591.0800000001</v>
      </c>
    </row>
    <row r="321" spans="1:8" x14ac:dyDescent="0.25">
      <c r="A321" s="39" t="s">
        <v>394</v>
      </c>
      <c r="B321" s="29" t="s">
        <v>357</v>
      </c>
      <c r="C321" s="30">
        <v>13450000</v>
      </c>
      <c r="D321" s="30">
        <v>0</v>
      </c>
      <c r="E321" s="30">
        <v>2742375.76</v>
      </c>
      <c r="F321" s="30">
        <v>0</v>
      </c>
      <c r="G321" s="30">
        <v>6229437.4199999999</v>
      </c>
      <c r="H321" s="30">
        <v>4478186.82</v>
      </c>
    </row>
    <row r="322" spans="1:8" x14ac:dyDescent="0.25">
      <c r="A322" s="39" t="s">
        <v>394</v>
      </c>
      <c r="B322" s="29" t="s">
        <v>358</v>
      </c>
      <c r="C322" s="30">
        <v>10200000</v>
      </c>
      <c r="D322" s="30">
        <v>0</v>
      </c>
      <c r="E322" s="30">
        <v>0</v>
      </c>
      <c r="F322" s="30">
        <v>0</v>
      </c>
      <c r="G322" s="30">
        <v>8957352.6899999995</v>
      </c>
      <c r="H322" s="30">
        <v>1242647.31</v>
      </c>
    </row>
    <row r="323" spans="1:8" x14ac:dyDescent="0.25">
      <c r="A323" s="39" t="s">
        <v>394</v>
      </c>
      <c r="B323" s="29" t="s">
        <v>378</v>
      </c>
      <c r="C323" s="30">
        <v>450000</v>
      </c>
      <c r="D323" s="30">
        <v>0</v>
      </c>
      <c r="E323" s="30">
        <v>0</v>
      </c>
      <c r="F323" s="30">
        <v>0</v>
      </c>
      <c r="G323" s="30">
        <v>0</v>
      </c>
      <c r="H323" s="30">
        <v>450000</v>
      </c>
    </row>
    <row r="324" spans="1:8" x14ac:dyDescent="0.25">
      <c r="A324" s="39" t="s">
        <v>394</v>
      </c>
      <c r="B324" s="29" t="s">
        <v>309</v>
      </c>
      <c r="C324" s="30">
        <v>40726403</v>
      </c>
      <c r="D324" s="30">
        <v>0</v>
      </c>
      <c r="E324" s="30">
        <v>15997020.689999999</v>
      </c>
      <c r="F324" s="30">
        <v>0</v>
      </c>
      <c r="G324" s="30">
        <v>21276638.829999998</v>
      </c>
      <c r="H324" s="30">
        <v>3452743.48</v>
      </c>
    </row>
    <row r="325" spans="1:8" x14ac:dyDescent="0.25">
      <c r="A325" s="35" t="s">
        <v>386</v>
      </c>
      <c r="B325" s="35"/>
      <c r="C325" s="36">
        <f t="shared" ref="C325:H325" si="19">SUM(C319:C324)</f>
        <v>123195602</v>
      </c>
      <c r="D325" s="36">
        <f t="shared" si="19"/>
        <v>0</v>
      </c>
      <c r="E325" s="36">
        <f t="shared" si="19"/>
        <v>22214695.68</v>
      </c>
      <c r="F325" s="36">
        <f t="shared" si="19"/>
        <v>0</v>
      </c>
      <c r="G325" s="36">
        <f t="shared" si="19"/>
        <v>84348249.139999986</v>
      </c>
      <c r="H325" s="36">
        <f t="shared" si="19"/>
        <v>16632657.180000002</v>
      </c>
    </row>
    <row r="326" spans="1:8" x14ac:dyDescent="0.25">
      <c r="A326" s="39" t="s">
        <v>395</v>
      </c>
      <c r="B326" s="29" t="s">
        <v>361</v>
      </c>
      <c r="C326" s="30">
        <v>44248827</v>
      </c>
      <c r="D326" s="30">
        <v>0</v>
      </c>
      <c r="E326" s="30">
        <v>0</v>
      </c>
      <c r="F326" s="30">
        <v>0</v>
      </c>
      <c r="G326" s="30">
        <v>41354367.369999997</v>
      </c>
      <c r="H326" s="30">
        <v>2894459.63</v>
      </c>
    </row>
    <row r="327" spans="1:8" x14ac:dyDescent="0.25">
      <c r="A327" s="39" t="s">
        <v>395</v>
      </c>
      <c r="B327" s="29" t="s">
        <v>362</v>
      </c>
      <c r="C327" s="30">
        <v>7845537</v>
      </c>
      <c r="D327" s="30">
        <v>0</v>
      </c>
      <c r="E327" s="30">
        <v>0</v>
      </c>
      <c r="F327" s="30">
        <v>0</v>
      </c>
      <c r="G327" s="30">
        <v>7387464.54</v>
      </c>
      <c r="H327" s="30">
        <v>458072.46</v>
      </c>
    </row>
    <row r="328" spans="1:8" x14ac:dyDescent="0.25">
      <c r="A328" s="39" t="s">
        <v>395</v>
      </c>
      <c r="B328" s="29" t="s">
        <v>310</v>
      </c>
      <c r="C328" s="30">
        <v>25643000</v>
      </c>
      <c r="D328" s="30">
        <v>0</v>
      </c>
      <c r="E328" s="30">
        <v>0</v>
      </c>
      <c r="F328" s="30">
        <v>0</v>
      </c>
      <c r="G328" s="30">
        <v>16546970.939999999</v>
      </c>
      <c r="H328" s="30">
        <v>9096029.0600000005</v>
      </c>
    </row>
    <row r="329" spans="1:8" x14ac:dyDescent="0.25">
      <c r="A329" s="39" t="s">
        <v>395</v>
      </c>
      <c r="B329" s="29" t="s">
        <v>363</v>
      </c>
      <c r="C329" s="30">
        <v>19999996</v>
      </c>
      <c r="D329" s="30">
        <v>0</v>
      </c>
      <c r="E329" s="30">
        <v>0</v>
      </c>
      <c r="F329" s="30">
        <v>0</v>
      </c>
      <c r="G329" s="30">
        <v>9519905</v>
      </c>
      <c r="H329" s="30">
        <v>10480091</v>
      </c>
    </row>
    <row r="330" spans="1:8" x14ac:dyDescent="0.25">
      <c r="A330" s="39" t="s">
        <v>395</v>
      </c>
      <c r="B330" s="29" t="s">
        <v>295</v>
      </c>
      <c r="C330" s="30">
        <v>61373600</v>
      </c>
      <c r="D330" s="30">
        <v>0</v>
      </c>
      <c r="E330" s="30">
        <v>0</v>
      </c>
      <c r="F330" s="30">
        <v>0</v>
      </c>
      <c r="G330" s="30">
        <v>57168511.439999998</v>
      </c>
      <c r="H330" s="30">
        <v>4205088.5599999996</v>
      </c>
    </row>
    <row r="331" spans="1:8" x14ac:dyDescent="0.25">
      <c r="A331" s="35" t="s">
        <v>387</v>
      </c>
      <c r="B331" s="35"/>
      <c r="C331" s="36">
        <f t="shared" ref="C331:H331" si="20">SUM(C326:C330)</f>
        <v>159110960</v>
      </c>
      <c r="D331" s="36">
        <f t="shared" si="20"/>
        <v>0</v>
      </c>
      <c r="E331" s="36">
        <f t="shared" si="20"/>
        <v>0</v>
      </c>
      <c r="F331" s="36">
        <f t="shared" si="20"/>
        <v>0</v>
      </c>
      <c r="G331" s="36">
        <f t="shared" si="20"/>
        <v>131977219.28999999</v>
      </c>
      <c r="H331" s="36">
        <f t="shared" si="20"/>
        <v>27133740.709999997</v>
      </c>
    </row>
    <row r="332" spans="1:8" x14ac:dyDescent="0.25">
      <c r="A332" s="38" t="s">
        <v>391</v>
      </c>
      <c r="B332" s="29" t="s">
        <v>318</v>
      </c>
      <c r="C332" s="30">
        <v>3154733290</v>
      </c>
      <c r="D332" s="30">
        <v>0</v>
      </c>
      <c r="E332" s="30">
        <v>0</v>
      </c>
      <c r="F332" s="30">
        <v>0</v>
      </c>
      <c r="G332" s="30">
        <v>2960737966.0599999</v>
      </c>
      <c r="H332" s="30">
        <v>193995323.94</v>
      </c>
    </row>
    <row r="333" spans="1:8" x14ac:dyDescent="0.25">
      <c r="A333" s="38" t="s">
        <v>391</v>
      </c>
      <c r="B333" s="29" t="s">
        <v>319</v>
      </c>
      <c r="C333" s="30">
        <v>6000000</v>
      </c>
      <c r="D333" s="30">
        <v>0</v>
      </c>
      <c r="E333" s="30">
        <v>0</v>
      </c>
      <c r="F333" s="30">
        <v>0</v>
      </c>
      <c r="G333" s="30">
        <v>383235.56</v>
      </c>
      <c r="H333" s="30">
        <v>5616764.4400000004</v>
      </c>
    </row>
    <row r="334" spans="1:8" x14ac:dyDescent="0.25">
      <c r="A334" s="38" t="s">
        <v>391</v>
      </c>
      <c r="B334" s="29" t="s">
        <v>320</v>
      </c>
      <c r="C334" s="30">
        <v>707352150</v>
      </c>
      <c r="D334" s="30">
        <v>0</v>
      </c>
      <c r="E334" s="30">
        <v>0</v>
      </c>
      <c r="F334" s="30">
        <v>0</v>
      </c>
      <c r="G334" s="30">
        <v>685354102.25</v>
      </c>
      <c r="H334" s="30">
        <v>21998047.75</v>
      </c>
    </row>
    <row r="335" spans="1:8" x14ac:dyDescent="0.25">
      <c r="A335" s="38" t="s">
        <v>391</v>
      </c>
      <c r="B335" s="29" t="s">
        <v>321</v>
      </c>
      <c r="C335" s="30">
        <v>1010294786</v>
      </c>
      <c r="D335" s="30">
        <v>0</v>
      </c>
      <c r="E335" s="30">
        <v>0</v>
      </c>
      <c r="F335" s="30">
        <v>0</v>
      </c>
      <c r="G335" s="30">
        <v>912741198.74000001</v>
      </c>
      <c r="H335" s="30">
        <v>97553587.260000005</v>
      </c>
    </row>
    <row r="336" spans="1:8" x14ac:dyDescent="0.25">
      <c r="A336" s="38" t="s">
        <v>391</v>
      </c>
      <c r="B336" s="29" t="s">
        <v>322</v>
      </c>
      <c r="C336" s="30">
        <v>81769123</v>
      </c>
      <c r="D336" s="30">
        <v>0</v>
      </c>
      <c r="E336" s="30">
        <v>0</v>
      </c>
      <c r="F336" s="30">
        <v>0</v>
      </c>
      <c r="G336" s="30">
        <v>70767060.840000004</v>
      </c>
      <c r="H336" s="30">
        <v>11002062.16</v>
      </c>
    </row>
    <row r="337" spans="1:8" x14ac:dyDescent="0.25">
      <c r="A337" s="38" t="s">
        <v>391</v>
      </c>
      <c r="B337" s="29" t="s">
        <v>323</v>
      </c>
      <c r="C337" s="30">
        <v>6182526</v>
      </c>
      <c r="D337" s="30">
        <v>0</v>
      </c>
      <c r="E337" s="30">
        <v>0</v>
      </c>
      <c r="F337" s="30">
        <v>0</v>
      </c>
      <c r="G337" s="30">
        <v>476023.81</v>
      </c>
      <c r="H337" s="30">
        <v>5706502.1900000004</v>
      </c>
    </row>
    <row r="338" spans="1:8" x14ac:dyDescent="0.25">
      <c r="A338" s="38" t="s">
        <v>391</v>
      </c>
      <c r="B338" s="29" t="s">
        <v>323</v>
      </c>
      <c r="C338" s="30">
        <v>563077280</v>
      </c>
      <c r="D338" s="30">
        <v>0</v>
      </c>
      <c r="E338" s="30">
        <v>0</v>
      </c>
      <c r="F338" s="30">
        <v>0</v>
      </c>
      <c r="G338" s="30">
        <v>520079753.92000002</v>
      </c>
      <c r="H338" s="30">
        <v>42997526.079999998</v>
      </c>
    </row>
    <row r="339" spans="1:8" x14ac:dyDescent="0.25">
      <c r="A339" s="38" t="s">
        <v>391</v>
      </c>
      <c r="B339" s="29" t="s">
        <v>324</v>
      </c>
      <c r="C339" s="30">
        <v>454377000</v>
      </c>
      <c r="D339" s="30">
        <v>0</v>
      </c>
      <c r="E339" s="30">
        <v>0</v>
      </c>
      <c r="F339" s="30">
        <v>0</v>
      </c>
      <c r="G339" s="30">
        <v>446391554.38999999</v>
      </c>
      <c r="H339" s="30">
        <v>7985445.6100000003</v>
      </c>
    </row>
    <row r="340" spans="1:8" x14ac:dyDescent="0.25">
      <c r="A340" s="38" t="s">
        <v>391</v>
      </c>
      <c r="B340" s="29" t="s">
        <v>325</v>
      </c>
      <c r="C340" s="30">
        <v>1340695493</v>
      </c>
      <c r="D340" s="30">
        <v>0</v>
      </c>
      <c r="E340" s="30">
        <v>0</v>
      </c>
      <c r="F340" s="30">
        <v>0</v>
      </c>
      <c r="G340" s="30">
        <v>1271555958.1300001</v>
      </c>
      <c r="H340" s="30">
        <v>69139534.870000005</v>
      </c>
    </row>
    <row r="341" spans="1:8" x14ac:dyDescent="0.25">
      <c r="A341" s="38" t="s">
        <v>391</v>
      </c>
      <c r="B341" s="29" t="s">
        <v>326</v>
      </c>
      <c r="C341" s="30">
        <v>635443268</v>
      </c>
      <c r="D341" s="30">
        <v>0</v>
      </c>
      <c r="E341" s="30">
        <v>0</v>
      </c>
      <c r="F341" s="30">
        <v>0</v>
      </c>
      <c r="G341" s="30">
        <v>569485518</v>
      </c>
      <c r="H341" s="30">
        <v>65957750</v>
      </c>
    </row>
    <row r="342" spans="1:8" x14ac:dyDescent="0.25">
      <c r="A342" s="38" t="s">
        <v>391</v>
      </c>
      <c r="B342" s="29" t="s">
        <v>327</v>
      </c>
      <c r="C342" s="30">
        <v>34348285</v>
      </c>
      <c r="D342" s="30">
        <v>0</v>
      </c>
      <c r="E342" s="30">
        <v>0</v>
      </c>
      <c r="F342" s="30">
        <v>0</v>
      </c>
      <c r="G342" s="30">
        <v>30805408</v>
      </c>
      <c r="H342" s="30">
        <v>3542877</v>
      </c>
    </row>
    <row r="343" spans="1:8" x14ac:dyDescent="0.25">
      <c r="A343" s="38" t="s">
        <v>391</v>
      </c>
      <c r="B343" s="29" t="s">
        <v>328</v>
      </c>
      <c r="C343" s="30">
        <v>360656990</v>
      </c>
      <c r="D343" s="30">
        <v>0</v>
      </c>
      <c r="E343" s="30">
        <v>0</v>
      </c>
      <c r="F343" s="30">
        <v>0</v>
      </c>
      <c r="G343" s="30">
        <v>321591788</v>
      </c>
      <c r="H343" s="30">
        <v>39065202</v>
      </c>
    </row>
    <row r="344" spans="1:8" x14ac:dyDescent="0.25">
      <c r="A344" s="38" t="s">
        <v>391</v>
      </c>
      <c r="B344" s="29" t="s">
        <v>329</v>
      </c>
      <c r="C344" s="30">
        <v>121056855</v>
      </c>
      <c r="D344" s="30">
        <v>0</v>
      </c>
      <c r="E344" s="30">
        <v>0</v>
      </c>
      <c r="F344" s="30">
        <v>0</v>
      </c>
      <c r="G344" s="30">
        <v>106270283</v>
      </c>
      <c r="H344" s="30">
        <v>14786572</v>
      </c>
    </row>
    <row r="345" spans="1:8" x14ac:dyDescent="0.25">
      <c r="A345" s="38" t="s">
        <v>391</v>
      </c>
      <c r="B345" s="29" t="s">
        <v>330</v>
      </c>
      <c r="C345" s="30">
        <v>188077709</v>
      </c>
      <c r="D345" s="30">
        <v>0</v>
      </c>
      <c r="E345" s="30">
        <v>0</v>
      </c>
      <c r="F345" s="30">
        <v>0</v>
      </c>
      <c r="G345" s="30">
        <v>170650768</v>
      </c>
      <c r="H345" s="30">
        <v>17426941</v>
      </c>
    </row>
    <row r="346" spans="1:8" x14ac:dyDescent="0.25">
      <c r="A346" s="38" t="s">
        <v>391</v>
      </c>
      <c r="B346" s="29" t="s">
        <v>331</v>
      </c>
      <c r="C346" s="30">
        <v>65334967</v>
      </c>
      <c r="D346" s="30">
        <v>0</v>
      </c>
      <c r="E346" s="30">
        <v>0</v>
      </c>
      <c r="F346" s="30">
        <v>0</v>
      </c>
      <c r="G346" s="30">
        <v>41020336.689999998</v>
      </c>
      <c r="H346" s="30">
        <v>24314630.309999999</v>
      </c>
    </row>
    <row r="347" spans="1:8" x14ac:dyDescent="0.25">
      <c r="A347" s="35" t="s">
        <v>383</v>
      </c>
      <c r="B347" s="35"/>
      <c r="C347" s="36">
        <f t="shared" ref="C347:H347" si="21">SUM(C332:C346)</f>
        <v>8729399722</v>
      </c>
      <c r="D347" s="36">
        <f t="shared" si="21"/>
        <v>0</v>
      </c>
      <c r="E347" s="36">
        <f t="shared" si="21"/>
        <v>0</v>
      </c>
      <c r="F347" s="36">
        <f t="shared" si="21"/>
        <v>0</v>
      </c>
      <c r="G347" s="36">
        <f t="shared" si="21"/>
        <v>8108310955.3900003</v>
      </c>
      <c r="H347" s="36">
        <f t="shared" si="21"/>
        <v>621088766.6099999</v>
      </c>
    </row>
    <row r="348" spans="1:8" x14ac:dyDescent="0.25">
      <c r="A348" s="39" t="s">
        <v>392</v>
      </c>
      <c r="B348" s="29" t="s">
        <v>332</v>
      </c>
      <c r="C348" s="30">
        <v>5162134</v>
      </c>
      <c r="D348" s="30">
        <v>0</v>
      </c>
      <c r="E348" s="30">
        <v>675708</v>
      </c>
      <c r="F348" s="30">
        <v>0</v>
      </c>
      <c r="G348" s="30">
        <v>3846323</v>
      </c>
      <c r="H348" s="30">
        <v>640103</v>
      </c>
    </row>
    <row r="349" spans="1:8" x14ac:dyDescent="0.25">
      <c r="A349" s="39" t="s">
        <v>392</v>
      </c>
      <c r="B349" s="29" t="s">
        <v>296</v>
      </c>
      <c r="C349" s="30">
        <v>51729036</v>
      </c>
      <c r="D349" s="30">
        <v>0</v>
      </c>
      <c r="E349" s="30">
        <v>571200</v>
      </c>
      <c r="F349" s="30">
        <v>0</v>
      </c>
      <c r="G349" s="30">
        <v>51156600</v>
      </c>
      <c r="H349" s="30">
        <v>1236</v>
      </c>
    </row>
    <row r="350" spans="1:8" x14ac:dyDescent="0.25">
      <c r="A350" s="39" t="s">
        <v>392</v>
      </c>
      <c r="B350" s="29" t="s">
        <v>333</v>
      </c>
      <c r="C350" s="30">
        <v>100000</v>
      </c>
      <c r="D350" s="30">
        <v>0</v>
      </c>
      <c r="E350" s="30">
        <v>0</v>
      </c>
      <c r="F350" s="30">
        <v>0</v>
      </c>
      <c r="G350" s="30">
        <v>0</v>
      </c>
      <c r="H350" s="30">
        <v>100000</v>
      </c>
    </row>
    <row r="351" spans="1:8" x14ac:dyDescent="0.25">
      <c r="A351" s="39" t="s">
        <v>392</v>
      </c>
      <c r="B351" s="29" t="s">
        <v>334</v>
      </c>
      <c r="C351" s="30">
        <v>70776745</v>
      </c>
      <c r="D351" s="30">
        <v>0</v>
      </c>
      <c r="E351" s="30">
        <v>1769684.09</v>
      </c>
      <c r="F351" s="30">
        <v>0</v>
      </c>
      <c r="G351" s="30">
        <v>67908307.390000001</v>
      </c>
      <c r="H351" s="30">
        <v>1098753.52</v>
      </c>
    </row>
    <row r="352" spans="1:8" x14ac:dyDescent="0.25">
      <c r="A352" s="39" t="s">
        <v>392</v>
      </c>
      <c r="B352" s="29" t="s">
        <v>289</v>
      </c>
      <c r="C352" s="30">
        <v>922080</v>
      </c>
      <c r="D352" s="30">
        <v>0</v>
      </c>
      <c r="E352" s="30">
        <v>0</v>
      </c>
      <c r="F352" s="30">
        <v>0</v>
      </c>
      <c r="G352" s="30">
        <v>922080</v>
      </c>
      <c r="H352" s="30">
        <v>0</v>
      </c>
    </row>
    <row r="353" spans="1:8" x14ac:dyDescent="0.25">
      <c r="A353" s="39" t="s">
        <v>392</v>
      </c>
      <c r="B353" s="29" t="s">
        <v>290</v>
      </c>
      <c r="C353" s="30">
        <v>100000</v>
      </c>
      <c r="D353" s="30">
        <v>0</v>
      </c>
      <c r="E353" s="30">
        <v>0</v>
      </c>
      <c r="F353" s="30">
        <v>0</v>
      </c>
      <c r="G353" s="30">
        <v>25651</v>
      </c>
      <c r="H353" s="30">
        <v>74349</v>
      </c>
    </row>
    <row r="354" spans="1:8" x14ac:dyDescent="0.25">
      <c r="A354" s="39" t="s">
        <v>392</v>
      </c>
      <c r="B354" s="29" t="s">
        <v>313</v>
      </c>
      <c r="C354" s="30">
        <v>200000</v>
      </c>
      <c r="D354" s="30">
        <v>0</v>
      </c>
      <c r="E354" s="30">
        <v>0</v>
      </c>
      <c r="F354" s="30">
        <v>0</v>
      </c>
      <c r="G354" s="30">
        <v>197750</v>
      </c>
      <c r="H354" s="30">
        <v>2250</v>
      </c>
    </row>
    <row r="355" spans="1:8" x14ac:dyDescent="0.25">
      <c r="A355" s="39" t="s">
        <v>392</v>
      </c>
      <c r="B355" s="29" t="s">
        <v>380</v>
      </c>
      <c r="C355" s="30">
        <v>200000</v>
      </c>
      <c r="D355" s="30">
        <v>0</v>
      </c>
      <c r="E355" s="30">
        <v>0</v>
      </c>
      <c r="F355" s="30">
        <v>0</v>
      </c>
      <c r="G355" s="30">
        <v>0</v>
      </c>
      <c r="H355" s="30">
        <v>200000</v>
      </c>
    </row>
    <row r="356" spans="1:8" x14ac:dyDescent="0.25">
      <c r="A356" s="39" t="s">
        <v>392</v>
      </c>
      <c r="B356" s="29" t="s">
        <v>336</v>
      </c>
      <c r="C356" s="30">
        <v>1000000</v>
      </c>
      <c r="D356" s="30">
        <v>0</v>
      </c>
      <c r="E356" s="30">
        <v>0</v>
      </c>
      <c r="F356" s="30">
        <v>0</v>
      </c>
      <c r="G356" s="30">
        <v>674999.24</v>
      </c>
      <c r="H356" s="30">
        <v>325000.76</v>
      </c>
    </row>
    <row r="357" spans="1:8" x14ac:dyDescent="0.25">
      <c r="A357" s="39" t="s">
        <v>392</v>
      </c>
      <c r="B357" s="29" t="s">
        <v>291</v>
      </c>
      <c r="C357" s="30">
        <v>26427648</v>
      </c>
      <c r="D357" s="30">
        <v>0</v>
      </c>
      <c r="E357" s="30">
        <v>1930774.5</v>
      </c>
      <c r="F357" s="30">
        <v>0</v>
      </c>
      <c r="G357" s="30">
        <v>24496872.899999999</v>
      </c>
      <c r="H357" s="30">
        <v>0.6</v>
      </c>
    </row>
    <row r="358" spans="1:8" x14ac:dyDescent="0.25">
      <c r="A358" s="39" t="s">
        <v>392</v>
      </c>
      <c r="B358" s="29" t="s">
        <v>298</v>
      </c>
      <c r="C358" s="30">
        <v>24626148</v>
      </c>
      <c r="D358" s="30">
        <v>0</v>
      </c>
      <c r="E358" s="30">
        <v>347118.42</v>
      </c>
      <c r="F358" s="30">
        <v>0</v>
      </c>
      <c r="G358" s="30">
        <v>6083852.0499999998</v>
      </c>
      <c r="H358" s="30">
        <v>18195177.530000001</v>
      </c>
    </row>
    <row r="359" spans="1:8" x14ac:dyDescent="0.25">
      <c r="A359" s="39" t="s">
        <v>392</v>
      </c>
      <c r="B359" s="29" t="s">
        <v>299</v>
      </c>
      <c r="C359" s="30">
        <v>120000</v>
      </c>
      <c r="D359" s="30">
        <v>0</v>
      </c>
      <c r="E359" s="30">
        <v>0</v>
      </c>
      <c r="F359" s="30">
        <v>0</v>
      </c>
      <c r="G359" s="30">
        <v>0</v>
      </c>
      <c r="H359" s="30">
        <v>120000</v>
      </c>
    </row>
    <row r="360" spans="1:8" x14ac:dyDescent="0.25">
      <c r="A360" s="39" t="s">
        <v>392</v>
      </c>
      <c r="B360" s="29" t="s">
        <v>337</v>
      </c>
      <c r="C360" s="30">
        <v>23500000</v>
      </c>
      <c r="D360" s="30">
        <v>0</v>
      </c>
      <c r="E360" s="30">
        <v>2591528.14</v>
      </c>
      <c r="F360" s="30">
        <v>0</v>
      </c>
      <c r="G360" s="30">
        <v>20908471.859999999</v>
      </c>
      <c r="H360" s="30">
        <v>0</v>
      </c>
    </row>
    <row r="361" spans="1:8" x14ac:dyDescent="0.25">
      <c r="A361" s="39" t="s">
        <v>392</v>
      </c>
      <c r="B361" s="29" t="s">
        <v>381</v>
      </c>
      <c r="C361" s="30">
        <v>1500000</v>
      </c>
      <c r="D361" s="30">
        <v>0</v>
      </c>
      <c r="E361" s="30">
        <v>0</v>
      </c>
      <c r="F361" s="30">
        <v>0</v>
      </c>
      <c r="G361" s="30">
        <v>0</v>
      </c>
      <c r="H361" s="30">
        <v>1500000</v>
      </c>
    </row>
    <row r="362" spans="1:8" x14ac:dyDescent="0.25">
      <c r="A362" s="39" t="s">
        <v>392</v>
      </c>
      <c r="B362" s="29" t="s">
        <v>300</v>
      </c>
      <c r="C362" s="30">
        <v>992916786</v>
      </c>
      <c r="D362" s="30">
        <v>0</v>
      </c>
      <c r="E362" s="30">
        <v>258555.74</v>
      </c>
      <c r="F362" s="30">
        <v>0</v>
      </c>
      <c r="G362" s="30">
        <v>992653060.55999994</v>
      </c>
      <c r="H362" s="30">
        <v>5169.7</v>
      </c>
    </row>
    <row r="363" spans="1:8" x14ac:dyDescent="0.25">
      <c r="A363" s="39" t="s">
        <v>392</v>
      </c>
      <c r="B363" s="29" t="s">
        <v>316</v>
      </c>
      <c r="C363" s="30">
        <v>1604600</v>
      </c>
      <c r="D363" s="30">
        <v>0</v>
      </c>
      <c r="E363" s="30">
        <v>54366.21</v>
      </c>
      <c r="F363" s="30">
        <v>0</v>
      </c>
      <c r="G363" s="30">
        <v>1019653.69</v>
      </c>
      <c r="H363" s="30">
        <v>530580.1</v>
      </c>
    </row>
    <row r="364" spans="1:8" x14ac:dyDescent="0.25">
      <c r="A364" s="39" t="s">
        <v>392</v>
      </c>
      <c r="B364" s="29" t="s">
        <v>292</v>
      </c>
      <c r="C364" s="30">
        <v>111700000</v>
      </c>
      <c r="D364" s="30">
        <v>0</v>
      </c>
      <c r="E364" s="30">
        <v>0</v>
      </c>
      <c r="F364" s="30">
        <v>0</v>
      </c>
      <c r="G364" s="30">
        <v>104839019.41</v>
      </c>
      <c r="H364" s="30">
        <v>6860980.5899999999</v>
      </c>
    </row>
    <row r="365" spans="1:8" x14ac:dyDescent="0.25">
      <c r="A365" s="39" t="s">
        <v>392</v>
      </c>
      <c r="B365" s="29" t="s">
        <v>315</v>
      </c>
      <c r="C365" s="30">
        <v>5000000</v>
      </c>
      <c r="D365" s="30">
        <v>0</v>
      </c>
      <c r="E365" s="30">
        <v>0</v>
      </c>
      <c r="F365" s="30">
        <v>0</v>
      </c>
      <c r="G365" s="30">
        <v>0</v>
      </c>
      <c r="H365" s="30">
        <v>5000000</v>
      </c>
    </row>
    <row r="366" spans="1:8" x14ac:dyDescent="0.25">
      <c r="A366" s="39" t="s">
        <v>392</v>
      </c>
      <c r="B366" s="29" t="s">
        <v>293</v>
      </c>
      <c r="C366" s="30">
        <v>12873823</v>
      </c>
      <c r="D366" s="30">
        <v>0</v>
      </c>
      <c r="E366" s="30">
        <v>841750</v>
      </c>
      <c r="F366" s="30">
        <v>0</v>
      </c>
      <c r="G366" s="30">
        <v>10017254.51</v>
      </c>
      <c r="H366" s="30">
        <v>2014818.49</v>
      </c>
    </row>
    <row r="367" spans="1:8" x14ac:dyDescent="0.25">
      <c r="A367" s="39" t="s">
        <v>392</v>
      </c>
      <c r="B367" s="29" t="s">
        <v>302</v>
      </c>
      <c r="C367" s="30">
        <v>21323170</v>
      </c>
      <c r="D367" s="30">
        <v>0</v>
      </c>
      <c r="E367" s="30">
        <v>51478.81</v>
      </c>
      <c r="F367" s="30">
        <v>0</v>
      </c>
      <c r="G367" s="30">
        <v>8637262.0399999991</v>
      </c>
      <c r="H367" s="30">
        <v>12634429.15</v>
      </c>
    </row>
    <row r="368" spans="1:8" x14ac:dyDescent="0.25">
      <c r="A368" s="39" t="s">
        <v>392</v>
      </c>
      <c r="B368" s="29" t="s">
        <v>303</v>
      </c>
      <c r="C368" s="30">
        <v>4000000</v>
      </c>
      <c r="D368" s="30">
        <v>0</v>
      </c>
      <c r="E368" s="30">
        <v>105040</v>
      </c>
      <c r="F368" s="30">
        <v>0</v>
      </c>
      <c r="G368" s="30">
        <v>3119960</v>
      </c>
      <c r="H368" s="30">
        <v>775000</v>
      </c>
    </row>
    <row r="369" spans="1:8" x14ac:dyDescent="0.25">
      <c r="A369" s="39" t="s">
        <v>392</v>
      </c>
      <c r="B369" s="29" t="s">
        <v>338</v>
      </c>
      <c r="C369" s="30">
        <v>100000</v>
      </c>
      <c r="D369" s="30">
        <v>0</v>
      </c>
      <c r="E369" s="30">
        <v>0</v>
      </c>
      <c r="F369" s="30">
        <v>0</v>
      </c>
      <c r="G369" s="30">
        <v>48723.199999999997</v>
      </c>
      <c r="H369" s="30">
        <v>51276.800000000003</v>
      </c>
    </row>
    <row r="370" spans="1:8" x14ac:dyDescent="0.25">
      <c r="A370" s="39" t="s">
        <v>392</v>
      </c>
      <c r="B370" s="29" t="s">
        <v>339</v>
      </c>
      <c r="C370" s="30">
        <v>10000000</v>
      </c>
      <c r="D370" s="30">
        <v>0</v>
      </c>
      <c r="E370" s="30">
        <v>500000</v>
      </c>
      <c r="F370" s="30">
        <v>0</v>
      </c>
      <c r="G370" s="30">
        <v>5564562.5499999998</v>
      </c>
      <c r="H370" s="30">
        <v>3935437.45</v>
      </c>
    </row>
    <row r="371" spans="1:8" x14ac:dyDescent="0.25">
      <c r="A371" s="35" t="s">
        <v>384</v>
      </c>
      <c r="B371" s="35"/>
      <c r="C371" s="36">
        <f>SUM(C348:C370)</f>
        <v>1365882170</v>
      </c>
      <c r="D371" s="36">
        <f t="shared" ref="D371:H371" si="22">SUM(D348:D370)</f>
        <v>0</v>
      </c>
      <c r="E371" s="36">
        <f t="shared" si="22"/>
        <v>9697203.910000002</v>
      </c>
      <c r="F371" s="36">
        <f t="shared" si="22"/>
        <v>0</v>
      </c>
      <c r="G371" s="36">
        <f t="shared" si="22"/>
        <v>1302120403.4000001</v>
      </c>
      <c r="H371" s="36">
        <f t="shared" si="22"/>
        <v>54064562.689999998</v>
      </c>
    </row>
    <row r="372" spans="1:8" x14ac:dyDescent="0.25">
      <c r="A372" s="42" t="s">
        <v>393</v>
      </c>
      <c r="B372" s="29" t="s">
        <v>340</v>
      </c>
      <c r="C372" s="30">
        <v>555000000</v>
      </c>
      <c r="D372" s="30">
        <v>0</v>
      </c>
      <c r="E372" s="30">
        <v>37731767.960000001</v>
      </c>
      <c r="F372" s="30">
        <v>0</v>
      </c>
      <c r="G372" s="30">
        <v>407281397.01999998</v>
      </c>
      <c r="H372" s="30">
        <v>109986835.02</v>
      </c>
    </row>
    <row r="373" spans="1:8" x14ac:dyDescent="0.25">
      <c r="A373" s="42" t="s">
        <v>393</v>
      </c>
      <c r="B373" s="29" t="s">
        <v>341</v>
      </c>
      <c r="C373" s="30">
        <v>14000000</v>
      </c>
      <c r="D373" s="30">
        <v>0</v>
      </c>
      <c r="E373" s="30">
        <v>0</v>
      </c>
      <c r="F373" s="30">
        <v>0</v>
      </c>
      <c r="G373" s="30">
        <v>13707151.99</v>
      </c>
      <c r="H373" s="30">
        <v>292848.01</v>
      </c>
    </row>
    <row r="374" spans="1:8" x14ac:dyDescent="0.25">
      <c r="A374" s="42" t="s">
        <v>393</v>
      </c>
      <c r="B374" s="29" t="s">
        <v>375</v>
      </c>
      <c r="C374" s="30">
        <v>500000</v>
      </c>
      <c r="D374" s="30">
        <v>0</v>
      </c>
      <c r="E374" s="30">
        <v>0</v>
      </c>
      <c r="F374" s="30">
        <v>0</v>
      </c>
      <c r="G374" s="30">
        <v>448011.1</v>
      </c>
      <c r="H374" s="30">
        <v>51988.9</v>
      </c>
    </row>
    <row r="375" spans="1:8" x14ac:dyDescent="0.25">
      <c r="A375" s="42" t="s">
        <v>393</v>
      </c>
      <c r="B375" s="29" t="s">
        <v>342</v>
      </c>
      <c r="C375" s="30">
        <v>5000000</v>
      </c>
      <c r="D375" s="30">
        <v>0</v>
      </c>
      <c r="E375" s="30">
        <v>1398201.82</v>
      </c>
      <c r="F375" s="30">
        <v>0</v>
      </c>
      <c r="G375" s="30">
        <v>2600703.25</v>
      </c>
      <c r="H375" s="30">
        <v>1001094.93</v>
      </c>
    </row>
    <row r="376" spans="1:8" x14ac:dyDescent="0.25">
      <c r="A376" s="42" t="s">
        <v>393</v>
      </c>
      <c r="B376" s="29" t="s">
        <v>343</v>
      </c>
      <c r="C376" s="30">
        <v>800000</v>
      </c>
      <c r="D376" s="30">
        <v>0</v>
      </c>
      <c r="E376" s="30">
        <v>0</v>
      </c>
      <c r="F376" s="30">
        <v>0</v>
      </c>
      <c r="G376" s="30">
        <v>471762.39</v>
      </c>
      <c r="H376" s="30">
        <v>328237.61</v>
      </c>
    </row>
    <row r="377" spans="1:8" x14ac:dyDescent="0.25">
      <c r="A377" s="42" t="s">
        <v>393</v>
      </c>
      <c r="B377" s="29" t="s">
        <v>344</v>
      </c>
      <c r="C377" s="30">
        <v>492000000</v>
      </c>
      <c r="D377" s="30">
        <v>0</v>
      </c>
      <c r="E377" s="30">
        <v>54334940.490000002</v>
      </c>
      <c r="F377" s="30">
        <v>31592.86</v>
      </c>
      <c r="G377" s="30">
        <v>417185267.44999999</v>
      </c>
      <c r="H377" s="30">
        <v>20448199.199999999</v>
      </c>
    </row>
    <row r="378" spans="1:8" x14ac:dyDescent="0.25">
      <c r="A378" s="42" t="s">
        <v>393</v>
      </c>
      <c r="B378" s="29" t="s">
        <v>376</v>
      </c>
      <c r="C378" s="30">
        <v>3850002</v>
      </c>
      <c r="D378" s="30">
        <v>0</v>
      </c>
      <c r="E378" s="30">
        <v>0</v>
      </c>
      <c r="F378" s="30">
        <v>0</v>
      </c>
      <c r="G378" s="30">
        <v>3832395</v>
      </c>
      <c r="H378" s="30">
        <v>17607</v>
      </c>
    </row>
    <row r="379" spans="1:8" x14ac:dyDescent="0.25">
      <c r="A379" s="42" t="s">
        <v>393</v>
      </c>
      <c r="B379" s="29" t="s">
        <v>317</v>
      </c>
      <c r="C379" s="30">
        <v>430000000</v>
      </c>
      <c r="D379" s="30">
        <v>0</v>
      </c>
      <c r="E379" s="30">
        <v>13246721.720000001</v>
      </c>
      <c r="F379" s="30">
        <v>0</v>
      </c>
      <c r="G379" s="30">
        <v>404451868.98000002</v>
      </c>
      <c r="H379" s="30">
        <v>12301409.300000001</v>
      </c>
    </row>
    <row r="380" spans="1:8" x14ac:dyDescent="0.25">
      <c r="A380" s="42" t="s">
        <v>393</v>
      </c>
      <c r="B380" s="29" t="s">
        <v>306</v>
      </c>
      <c r="C380" s="30">
        <v>2000000</v>
      </c>
      <c r="D380" s="30">
        <v>0</v>
      </c>
      <c r="E380" s="30">
        <v>73726.13</v>
      </c>
      <c r="F380" s="30">
        <v>0</v>
      </c>
      <c r="G380" s="30">
        <v>1777805.9</v>
      </c>
      <c r="H380" s="30">
        <v>148467.97</v>
      </c>
    </row>
    <row r="381" spans="1:8" x14ac:dyDescent="0.25">
      <c r="A381" s="42" t="s">
        <v>393</v>
      </c>
      <c r="B381" s="29" t="s">
        <v>351</v>
      </c>
      <c r="C381" s="30">
        <v>500000</v>
      </c>
      <c r="D381" s="30">
        <v>0</v>
      </c>
      <c r="E381" s="30">
        <v>0</v>
      </c>
      <c r="F381" s="30">
        <v>0</v>
      </c>
      <c r="G381" s="30">
        <v>460291</v>
      </c>
      <c r="H381" s="30">
        <v>39709</v>
      </c>
    </row>
    <row r="382" spans="1:8" x14ac:dyDescent="0.25">
      <c r="A382" s="42" t="s">
        <v>393</v>
      </c>
      <c r="B382" s="29" t="s">
        <v>307</v>
      </c>
      <c r="C382" s="30">
        <v>2500000</v>
      </c>
      <c r="D382" s="30">
        <v>0</v>
      </c>
      <c r="E382" s="30">
        <v>4974.08</v>
      </c>
      <c r="F382" s="30">
        <v>0</v>
      </c>
      <c r="G382" s="30">
        <v>2419937.16</v>
      </c>
      <c r="H382" s="30">
        <v>75088.759999999995</v>
      </c>
    </row>
    <row r="383" spans="1:8" x14ac:dyDescent="0.25">
      <c r="A383" s="42" t="s">
        <v>393</v>
      </c>
      <c r="B383" s="29" t="s">
        <v>352</v>
      </c>
      <c r="C383" s="30">
        <v>54658721</v>
      </c>
      <c r="D383" s="30">
        <v>0</v>
      </c>
      <c r="E383" s="30">
        <v>0</v>
      </c>
      <c r="F383" s="30">
        <v>0</v>
      </c>
      <c r="G383" s="30">
        <v>54371702.659999996</v>
      </c>
      <c r="H383" s="30">
        <v>287018.34000000003</v>
      </c>
    </row>
    <row r="384" spans="1:8" x14ac:dyDescent="0.25">
      <c r="A384" s="42" t="s">
        <v>393</v>
      </c>
      <c r="B384" s="29" t="s">
        <v>353</v>
      </c>
      <c r="C384" s="30">
        <v>6000000</v>
      </c>
      <c r="D384" s="30">
        <v>0</v>
      </c>
      <c r="E384" s="30">
        <v>0</v>
      </c>
      <c r="F384" s="30">
        <v>0</v>
      </c>
      <c r="G384" s="30">
        <v>5906096.3300000001</v>
      </c>
      <c r="H384" s="30">
        <v>93903.67</v>
      </c>
    </row>
    <row r="385" spans="1:8" x14ac:dyDescent="0.25">
      <c r="A385" s="42" t="s">
        <v>393</v>
      </c>
      <c r="B385" s="29" t="s">
        <v>354</v>
      </c>
      <c r="C385" s="30">
        <v>225122980</v>
      </c>
      <c r="D385" s="30">
        <v>0</v>
      </c>
      <c r="E385" s="30">
        <v>0</v>
      </c>
      <c r="F385" s="30">
        <v>0</v>
      </c>
      <c r="G385" s="30">
        <v>205046269.63</v>
      </c>
      <c r="H385" s="30">
        <v>20076710.370000001</v>
      </c>
    </row>
    <row r="386" spans="1:8" x14ac:dyDescent="0.25">
      <c r="A386" s="42" t="s">
        <v>393</v>
      </c>
      <c r="B386" s="29" t="s">
        <v>308</v>
      </c>
      <c r="C386" s="30">
        <v>2800000</v>
      </c>
      <c r="D386" s="30">
        <v>0</v>
      </c>
      <c r="E386" s="30">
        <v>0</v>
      </c>
      <c r="F386" s="30">
        <v>0</v>
      </c>
      <c r="G386" s="30">
        <v>1768061.7</v>
      </c>
      <c r="H386" s="30">
        <v>1031938.3</v>
      </c>
    </row>
    <row r="387" spans="1:8" x14ac:dyDescent="0.25">
      <c r="A387" s="42" t="s">
        <v>393</v>
      </c>
      <c r="B387" s="29" t="s">
        <v>355</v>
      </c>
      <c r="C387" s="30">
        <v>500000</v>
      </c>
      <c r="D387" s="30">
        <v>0</v>
      </c>
      <c r="E387" s="30">
        <v>0</v>
      </c>
      <c r="F387" s="30">
        <v>0</v>
      </c>
      <c r="G387" s="30">
        <v>210649.60000000001</v>
      </c>
      <c r="H387" s="30">
        <v>289350.40000000002</v>
      </c>
    </row>
    <row r="388" spans="1:8" x14ac:dyDescent="0.25">
      <c r="A388" s="35" t="s">
        <v>385</v>
      </c>
      <c r="B388" s="35"/>
      <c r="C388" s="36">
        <f t="shared" ref="C388:H388" si="23">SUM(C372:C387)</f>
        <v>1795231703</v>
      </c>
      <c r="D388" s="36">
        <f t="shared" si="23"/>
        <v>0</v>
      </c>
      <c r="E388" s="36">
        <f t="shared" si="23"/>
        <v>106790332.2</v>
      </c>
      <c r="F388" s="36">
        <f t="shared" si="23"/>
        <v>31592.86</v>
      </c>
      <c r="G388" s="36">
        <f t="shared" si="23"/>
        <v>1521939371.1600001</v>
      </c>
      <c r="H388" s="36">
        <f t="shared" si="23"/>
        <v>166470406.78000003</v>
      </c>
    </row>
    <row r="389" spans="1:8" x14ac:dyDescent="0.25">
      <c r="A389" s="39" t="s">
        <v>394</v>
      </c>
      <c r="B389" s="29" t="s">
        <v>357</v>
      </c>
      <c r="C389" s="30">
        <v>5805462</v>
      </c>
      <c r="D389" s="30">
        <v>0</v>
      </c>
      <c r="E389" s="30">
        <v>0</v>
      </c>
      <c r="F389" s="30">
        <v>0</v>
      </c>
      <c r="G389" s="30">
        <v>5044041.5599999996</v>
      </c>
      <c r="H389" s="30">
        <v>761420.44</v>
      </c>
    </row>
    <row r="390" spans="1:8" x14ac:dyDescent="0.25">
      <c r="A390" s="39" t="s">
        <v>394</v>
      </c>
      <c r="B390" s="29" t="s">
        <v>309</v>
      </c>
      <c r="C390" s="30">
        <v>53358146</v>
      </c>
      <c r="D390" s="30">
        <v>0</v>
      </c>
      <c r="E390" s="30">
        <v>1805537.01</v>
      </c>
      <c r="F390" s="30">
        <v>0</v>
      </c>
      <c r="G390" s="30">
        <v>19532066.059999999</v>
      </c>
      <c r="H390" s="30">
        <v>32020542.93</v>
      </c>
    </row>
    <row r="391" spans="1:8" x14ac:dyDescent="0.25">
      <c r="A391" s="39" t="s">
        <v>394</v>
      </c>
      <c r="B391" s="29" t="s">
        <v>359</v>
      </c>
      <c r="C391" s="30">
        <v>22000000</v>
      </c>
      <c r="D391" s="30">
        <v>0</v>
      </c>
      <c r="E391" s="30">
        <v>0</v>
      </c>
      <c r="F391" s="30">
        <v>0</v>
      </c>
      <c r="G391" s="30">
        <v>0</v>
      </c>
      <c r="H391" s="30">
        <v>22000000</v>
      </c>
    </row>
    <row r="392" spans="1:8" x14ac:dyDescent="0.25">
      <c r="A392" s="35" t="s">
        <v>386</v>
      </c>
      <c r="B392" s="35"/>
      <c r="C392" s="36">
        <f t="shared" ref="C392:H392" si="24">SUM(C389:C391)</f>
        <v>81163608</v>
      </c>
      <c r="D392" s="36">
        <f t="shared" si="24"/>
        <v>0</v>
      </c>
      <c r="E392" s="36">
        <f t="shared" si="24"/>
        <v>1805537.01</v>
      </c>
      <c r="F392" s="36">
        <f t="shared" si="24"/>
        <v>0</v>
      </c>
      <c r="G392" s="36">
        <f t="shared" si="24"/>
        <v>24576107.619999997</v>
      </c>
      <c r="H392" s="36">
        <f t="shared" si="24"/>
        <v>54781963.370000005</v>
      </c>
    </row>
    <row r="393" spans="1:8" x14ac:dyDescent="0.25">
      <c r="A393" s="39" t="s">
        <v>395</v>
      </c>
      <c r="B393" s="29" t="s">
        <v>361</v>
      </c>
      <c r="C393" s="30">
        <v>96862163</v>
      </c>
      <c r="D393" s="30">
        <v>0</v>
      </c>
      <c r="E393" s="30">
        <v>0</v>
      </c>
      <c r="F393" s="30">
        <v>0</v>
      </c>
      <c r="G393" s="30">
        <v>85911606.920000002</v>
      </c>
      <c r="H393" s="30">
        <v>10950556.08</v>
      </c>
    </row>
    <row r="394" spans="1:8" x14ac:dyDescent="0.25">
      <c r="A394" s="39" t="s">
        <v>395</v>
      </c>
      <c r="B394" s="29" t="s">
        <v>362</v>
      </c>
      <c r="C394" s="30">
        <v>17174143</v>
      </c>
      <c r="D394" s="30">
        <v>0</v>
      </c>
      <c r="E394" s="30">
        <v>0</v>
      </c>
      <c r="F394" s="30">
        <v>0</v>
      </c>
      <c r="G394" s="30">
        <v>15381456.75</v>
      </c>
      <c r="H394" s="30">
        <v>1792686.25</v>
      </c>
    </row>
    <row r="395" spans="1:8" x14ac:dyDescent="0.25">
      <c r="A395" s="39" t="s">
        <v>395</v>
      </c>
      <c r="B395" s="29" t="s">
        <v>310</v>
      </c>
      <c r="C395" s="30">
        <v>75551510</v>
      </c>
      <c r="D395" s="30">
        <v>0</v>
      </c>
      <c r="E395" s="30">
        <v>0</v>
      </c>
      <c r="F395" s="30">
        <v>0</v>
      </c>
      <c r="G395" s="30">
        <v>74476362.219999999</v>
      </c>
      <c r="H395" s="30">
        <v>1075147.78</v>
      </c>
    </row>
    <row r="396" spans="1:8" x14ac:dyDescent="0.25">
      <c r="A396" s="39" t="s">
        <v>395</v>
      </c>
      <c r="B396" s="29" t="s">
        <v>363</v>
      </c>
      <c r="C396" s="30">
        <v>49999996</v>
      </c>
      <c r="D396" s="30">
        <v>0</v>
      </c>
      <c r="E396" s="30">
        <v>0</v>
      </c>
      <c r="F396" s="30">
        <v>0</v>
      </c>
      <c r="G396" s="30">
        <v>45443761.5</v>
      </c>
      <c r="H396" s="30">
        <v>4556234.5</v>
      </c>
    </row>
    <row r="397" spans="1:8" x14ac:dyDescent="0.25">
      <c r="A397" s="39" t="s">
        <v>395</v>
      </c>
      <c r="B397" s="29" t="s">
        <v>295</v>
      </c>
      <c r="C397" s="30">
        <v>5000000</v>
      </c>
      <c r="D397" s="30">
        <v>0</v>
      </c>
      <c r="E397" s="30">
        <v>9360.39</v>
      </c>
      <c r="F397" s="30">
        <v>0</v>
      </c>
      <c r="G397" s="30">
        <v>1821913.02</v>
      </c>
      <c r="H397" s="30">
        <v>3168726.59</v>
      </c>
    </row>
    <row r="398" spans="1:8" x14ac:dyDescent="0.25">
      <c r="A398" s="35" t="s">
        <v>387</v>
      </c>
      <c r="B398" s="35"/>
      <c r="C398" s="36">
        <f t="shared" ref="C398:H398" si="25">SUM(C393:C397)</f>
        <v>244587812</v>
      </c>
      <c r="D398" s="36">
        <f t="shared" si="25"/>
        <v>0</v>
      </c>
      <c r="E398" s="36">
        <f t="shared" si="25"/>
        <v>9360.39</v>
      </c>
      <c r="F398" s="36">
        <f t="shared" si="25"/>
        <v>0</v>
      </c>
      <c r="G398" s="36">
        <f t="shared" si="25"/>
        <v>223035100.41</v>
      </c>
      <c r="H398" s="36">
        <f t="shared" si="25"/>
        <v>21543351.199999999</v>
      </c>
    </row>
    <row r="399" spans="1:8" x14ac:dyDescent="0.25">
      <c r="A399" s="38" t="s">
        <v>391</v>
      </c>
      <c r="B399" s="29" t="s">
        <v>318</v>
      </c>
      <c r="C399" s="30">
        <v>2825607550</v>
      </c>
      <c r="D399" s="30">
        <v>0</v>
      </c>
      <c r="E399" s="30">
        <v>0</v>
      </c>
      <c r="F399" s="30">
        <v>0</v>
      </c>
      <c r="G399" s="30">
        <v>2544666323.7199998</v>
      </c>
      <c r="H399" s="30">
        <v>280941226.27999997</v>
      </c>
    </row>
    <row r="400" spans="1:8" x14ac:dyDescent="0.25">
      <c r="A400" s="38" t="s">
        <v>391</v>
      </c>
      <c r="B400" s="29" t="s">
        <v>319</v>
      </c>
      <c r="C400" s="30">
        <v>17000000</v>
      </c>
      <c r="D400" s="30">
        <v>0</v>
      </c>
      <c r="E400" s="30">
        <v>0</v>
      </c>
      <c r="F400" s="30">
        <v>0</v>
      </c>
      <c r="G400" s="30">
        <v>16902185.539999999</v>
      </c>
      <c r="H400" s="30">
        <v>97814.46</v>
      </c>
    </row>
    <row r="401" spans="1:8" x14ac:dyDescent="0.25">
      <c r="A401" s="38" t="s">
        <v>391</v>
      </c>
      <c r="B401" s="29" t="s">
        <v>320</v>
      </c>
      <c r="C401" s="30">
        <v>672317450</v>
      </c>
      <c r="D401" s="30">
        <v>0</v>
      </c>
      <c r="E401" s="30">
        <v>0</v>
      </c>
      <c r="F401" s="30">
        <v>0</v>
      </c>
      <c r="G401" s="30">
        <v>595063225.25</v>
      </c>
      <c r="H401" s="30">
        <v>77254224.75</v>
      </c>
    </row>
    <row r="402" spans="1:8" x14ac:dyDescent="0.25">
      <c r="A402" s="38" t="s">
        <v>391</v>
      </c>
      <c r="B402" s="29" t="s">
        <v>321</v>
      </c>
      <c r="C402" s="30">
        <v>850979282</v>
      </c>
      <c r="D402" s="30">
        <v>0</v>
      </c>
      <c r="E402" s="30">
        <v>0</v>
      </c>
      <c r="F402" s="30">
        <v>0</v>
      </c>
      <c r="G402" s="30">
        <v>791858021.64999998</v>
      </c>
      <c r="H402" s="30">
        <v>59121260.350000001</v>
      </c>
    </row>
    <row r="403" spans="1:8" x14ac:dyDescent="0.25">
      <c r="A403" s="38" t="s">
        <v>391</v>
      </c>
      <c r="B403" s="29" t="s">
        <v>322</v>
      </c>
      <c r="C403" s="30">
        <v>93043084</v>
      </c>
      <c r="D403" s="30">
        <v>0</v>
      </c>
      <c r="E403" s="30">
        <v>0</v>
      </c>
      <c r="F403" s="30">
        <v>0</v>
      </c>
      <c r="G403" s="30">
        <v>87718965.700000003</v>
      </c>
      <c r="H403" s="30">
        <v>5324118.3</v>
      </c>
    </row>
    <row r="404" spans="1:8" x14ac:dyDescent="0.25">
      <c r="A404" s="38" t="s">
        <v>391</v>
      </c>
      <c r="B404" s="29" t="s">
        <v>323</v>
      </c>
      <c r="C404" s="30">
        <v>2454851</v>
      </c>
      <c r="D404" s="30">
        <v>0</v>
      </c>
      <c r="E404" s="30">
        <v>0</v>
      </c>
      <c r="F404" s="30">
        <v>0</v>
      </c>
      <c r="G404" s="30">
        <v>1406631.3</v>
      </c>
      <c r="H404" s="30">
        <v>1048219.7</v>
      </c>
    </row>
    <row r="405" spans="1:8" x14ac:dyDescent="0.25">
      <c r="A405" s="38" t="s">
        <v>391</v>
      </c>
      <c r="B405" s="29" t="s">
        <v>323</v>
      </c>
      <c r="C405" s="30">
        <v>511512016</v>
      </c>
      <c r="D405" s="30">
        <v>0</v>
      </c>
      <c r="E405" s="30">
        <v>0</v>
      </c>
      <c r="F405" s="30">
        <v>0</v>
      </c>
      <c r="G405" s="30">
        <v>456476733.37</v>
      </c>
      <c r="H405" s="30">
        <v>55035282.630000003</v>
      </c>
    </row>
    <row r="406" spans="1:8" x14ac:dyDescent="0.25">
      <c r="A406" s="38" t="s">
        <v>391</v>
      </c>
      <c r="B406" s="29" t="s">
        <v>324</v>
      </c>
      <c r="C406" s="30">
        <v>424136000</v>
      </c>
      <c r="D406" s="30">
        <v>0</v>
      </c>
      <c r="E406" s="30">
        <v>0</v>
      </c>
      <c r="F406" s="30">
        <v>0</v>
      </c>
      <c r="G406" s="30">
        <v>413753641.87</v>
      </c>
      <c r="H406" s="30">
        <v>10382358.130000001</v>
      </c>
    </row>
    <row r="407" spans="1:8" x14ac:dyDescent="0.25">
      <c r="A407" s="38" t="s">
        <v>391</v>
      </c>
      <c r="B407" s="29" t="s">
        <v>325</v>
      </c>
      <c r="C407" s="30">
        <v>1107103805</v>
      </c>
      <c r="D407" s="30">
        <v>0</v>
      </c>
      <c r="E407" s="30">
        <v>0</v>
      </c>
      <c r="F407" s="30">
        <v>0</v>
      </c>
      <c r="G407" s="30">
        <v>1075029313.9100001</v>
      </c>
      <c r="H407" s="30">
        <v>32074491.09</v>
      </c>
    </row>
    <row r="408" spans="1:8" x14ac:dyDescent="0.25">
      <c r="A408" s="38" t="s">
        <v>391</v>
      </c>
      <c r="B408" s="29" t="s">
        <v>326</v>
      </c>
      <c r="C408" s="30">
        <v>575380230</v>
      </c>
      <c r="D408" s="30">
        <v>0</v>
      </c>
      <c r="E408" s="30">
        <v>0</v>
      </c>
      <c r="F408" s="30">
        <v>0</v>
      </c>
      <c r="G408" s="30">
        <v>528210072</v>
      </c>
      <c r="H408" s="30">
        <v>47170158</v>
      </c>
    </row>
    <row r="409" spans="1:8" x14ac:dyDescent="0.25">
      <c r="A409" s="38" t="s">
        <v>391</v>
      </c>
      <c r="B409" s="29" t="s">
        <v>327</v>
      </c>
      <c r="C409" s="30">
        <v>31101634</v>
      </c>
      <c r="D409" s="30">
        <v>0</v>
      </c>
      <c r="E409" s="30">
        <v>0</v>
      </c>
      <c r="F409" s="30">
        <v>0</v>
      </c>
      <c r="G409" s="30">
        <v>28551455</v>
      </c>
      <c r="H409" s="30">
        <v>2550179</v>
      </c>
    </row>
    <row r="410" spans="1:8" x14ac:dyDescent="0.25">
      <c r="A410" s="38" t="s">
        <v>391</v>
      </c>
      <c r="B410" s="29" t="s">
        <v>328</v>
      </c>
      <c r="C410" s="30">
        <v>326567158</v>
      </c>
      <c r="D410" s="30">
        <v>0</v>
      </c>
      <c r="E410" s="30">
        <v>0</v>
      </c>
      <c r="F410" s="30">
        <v>0</v>
      </c>
      <c r="G410" s="30">
        <v>298374983</v>
      </c>
      <c r="H410" s="30">
        <v>28192175</v>
      </c>
    </row>
    <row r="411" spans="1:8" x14ac:dyDescent="0.25">
      <c r="A411" s="38" t="s">
        <v>391</v>
      </c>
      <c r="B411" s="29" t="s">
        <v>329</v>
      </c>
      <c r="C411" s="30">
        <v>110726902</v>
      </c>
      <c r="D411" s="30">
        <v>0</v>
      </c>
      <c r="E411" s="30">
        <v>0</v>
      </c>
      <c r="F411" s="30">
        <v>0</v>
      </c>
      <c r="G411" s="30">
        <v>99448611</v>
      </c>
      <c r="H411" s="30">
        <v>11278291</v>
      </c>
    </row>
    <row r="412" spans="1:8" x14ac:dyDescent="0.25">
      <c r="A412" s="38" t="s">
        <v>391</v>
      </c>
      <c r="B412" s="29" t="s">
        <v>330</v>
      </c>
      <c r="C412" s="30">
        <v>169187805</v>
      </c>
      <c r="D412" s="30">
        <v>0</v>
      </c>
      <c r="E412" s="30">
        <v>0</v>
      </c>
      <c r="F412" s="30">
        <v>0</v>
      </c>
      <c r="G412" s="30">
        <v>157515454</v>
      </c>
      <c r="H412" s="30">
        <v>11672351</v>
      </c>
    </row>
    <row r="413" spans="1:8" x14ac:dyDescent="0.25">
      <c r="A413" s="38" t="s">
        <v>391</v>
      </c>
      <c r="B413" s="29" t="s">
        <v>331</v>
      </c>
      <c r="C413" s="30">
        <v>67806489</v>
      </c>
      <c r="D413" s="30">
        <v>0</v>
      </c>
      <c r="E413" s="30">
        <v>0</v>
      </c>
      <c r="F413" s="30">
        <v>0</v>
      </c>
      <c r="G413" s="30">
        <v>58902857.460000001</v>
      </c>
      <c r="H413" s="30">
        <v>8903631.5399999991</v>
      </c>
    </row>
    <row r="414" spans="1:8" x14ac:dyDescent="0.25">
      <c r="A414" s="35" t="s">
        <v>383</v>
      </c>
      <c r="B414" s="35"/>
      <c r="C414" s="36">
        <f t="shared" ref="C414:H414" si="26">SUM(C399:C413)</f>
        <v>7784924256</v>
      </c>
      <c r="D414" s="36">
        <f t="shared" si="26"/>
        <v>0</v>
      </c>
      <c r="E414" s="36">
        <f t="shared" si="26"/>
        <v>0</v>
      </c>
      <c r="F414" s="36">
        <f t="shared" si="26"/>
        <v>0</v>
      </c>
      <c r="G414" s="36">
        <f t="shared" si="26"/>
        <v>7153878474.7699995</v>
      </c>
      <c r="H414" s="36">
        <f t="shared" si="26"/>
        <v>631045781.2299999</v>
      </c>
    </row>
    <row r="415" spans="1:8" x14ac:dyDescent="0.25">
      <c r="A415" s="39" t="s">
        <v>392</v>
      </c>
      <c r="B415" s="29" t="s">
        <v>311</v>
      </c>
      <c r="C415" s="30">
        <v>71948880</v>
      </c>
      <c r="D415" s="30">
        <v>0</v>
      </c>
      <c r="E415" s="30">
        <v>0</v>
      </c>
      <c r="F415" s="30">
        <v>0</v>
      </c>
      <c r="G415" s="30">
        <v>71948674.400000006</v>
      </c>
      <c r="H415" s="30">
        <v>205.6</v>
      </c>
    </row>
    <row r="416" spans="1:8" x14ac:dyDescent="0.25">
      <c r="A416" s="39" t="s">
        <v>392</v>
      </c>
      <c r="B416" s="29" t="s">
        <v>312</v>
      </c>
      <c r="C416" s="30">
        <v>0</v>
      </c>
      <c r="D416" s="30">
        <v>0</v>
      </c>
      <c r="E416" s="30">
        <v>0</v>
      </c>
      <c r="F416" s="30">
        <v>0</v>
      </c>
      <c r="G416" s="30">
        <v>0</v>
      </c>
      <c r="H416" s="30">
        <v>0</v>
      </c>
    </row>
    <row r="417" spans="1:8" x14ac:dyDescent="0.25">
      <c r="A417" s="39" t="s">
        <v>392</v>
      </c>
      <c r="B417" s="29" t="s">
        <v>332</v>
      </c>
      <c r="C417" s="30">
        <v>52909393</v>
      </c>
      <c r="D417" s="30">
        <v>0</v>
      </c>
      <c r="E417" s="30">
        <v>1672357.98</v>
      </c>
      <c r="F417" s="30">
        <v>0</v>
      </c>
      <c r="G417" s="30">
        <v>51237035.020000003</v>
      </c>
      <c r="H417" s="30">
        <v>0</v>
      </c>
    </row>
    <row r="418" spans="1:8" x14ac:dyDescent="0.25">
      <c r="A418" s="39" t="s">
        <v>392</v>
      </c>
      <c r="B418" s="29" t="s">
        <v>296</v>
      </c>
      <c r="C418" s="30">
        <v>123382058</v>
      </c>
      <c r="D418" s="30">
        <v>0</v>
      </c>
      <c r="E418" s="30">
        <v>6498052.5199999996</v>
      </c>
      <c r="F418" s="30">
        <v>0</v>
      </c>
      <c r="G418" s="30">
        <v>116884005.48</v>
      </c>
      <c r="H418" s="30">
        <v>0</v>
      </c>
    </row>
    <row r="419" spans="1:8" x14ac:dyDescent="0.25">
      <c r="A419" s="39" t="s">
        <v>392</v>
      </c>
      <c r="B419" s="29" t="s">
        <v>334</v>
      </c>
      <c r="C419" s="30">
        <v>111378815</v>
      </c>
      <c r="D419" s="30">
        <v>0</v>
      </c>
      <c r="E419" s="30">
        <v>10425479.789999999</v>
      </c>
      <c r="F419" s="30">
        <v>0</v>
      </c>
      <c r="G419" s="30">
        <v>81332905.569999993</v>
      </c>
      <c r="H419" s="30">
        <v>19620429.640000001</v>
      </c>
    </row>
    <row r="420" spans="1:8" x14ac:dyDescent="0.25">
      <c r="A420" s="39" t="s">
        <v>392</v>
      </c>
      <c r="B420" s="29" t="s">
        <v>290</v>
      </c>
      <c r="C420" s="30">
        <v>1000000</v>
      </c>
      <c r="D420" s="30">
        <v>0</v>
      </c>
      <c r="E420" s="30">
        <v>0</v>
      </c>
      <c r="F420" s="30">
        <v>0</v>
      </c>
      <c r="G420" s="30">
        <v>63740</v>
      </c>
      <c r="H420" s="30">
        <v>936260</v>
      </c>
    </row>
    <row r="421" spans="1:8" x14ac:dyDescent="0.25">
      <c r="A421" s="39" t="s">
        <v>392</v>
      </c>
      <c r="B421" s="29" t="s">
        <v>313</v>
      </c>
      <c r="C421" s="30">
        <v>1758189</v>
      </c>
      <c r="D421" s="30">
        <v>0</v>
      </c>
      <c r="E421" s="30">
        <v>0</v>
      </c>
      <c r="F421" s="30">
        <v>0</v>
      </c>
      <c r="G421" s="30">
        <v>0</v>
      </c>
      <c r="H421" s="30">
        <v>1758189</v>
      </c>
    </row>
    <row r="422" spans="1:8" x14ac:dyDescent="0.25">
      <c r="A422" s="39" t="s">
        <v>392</v>
      </c>
      <c r="B422" s="29" t="s">
        <v>291</v>
      </c>
      <c r="C422" s="30">
        <v>6000000</v>
      </c>
      <c r="D422" s="30">
        <v>0</v>
      </c>
      <c r="E422" s="30">
        <v>0</v>
      </c>
      <c r="F422" s="30">
        <v>0</v>
      </c>
      <c r="G422" s="30">
        <v>0</v>
      </c>
      <c r="H422" s="30">
        <v>6000000</v>
      </c>
    </row>
    <row r="423" spans="1:8" x14ac:dyDescent="0.25">
      <c r="A423" s="39" t="s">
        <v>392</v>
      </c>
      <c r="B423" s="29" t="s">
        <v>298</v>
      </c>
      <c r="C423" s="30">
        <v>3000000</v>
      </c>
      <c r="D423" s="30">
        <v>0</v>
      </c>
      <c r="E423" s="30">
        <v>164324</v>
      </c>
      <c r="F423" s="30">
        <v>0</v>
      </c>
      <c r="G423" s="30">
        <v>205284.28</v>
      </c>
      <c r="H423" s="30">
        <v>2630391.7200000002</v>
      </c>
    </row>
    <row r="424" spans="1:8" x14ac:dyDescent="0.25">
      <c r="A424" s="39" t="s">
        <v>392</v>
      </c>
      <c r="B424" s="29" t="s">
        <v>299</v>
      </c>
      <c r="C424" s="30">
        <v>200000</v>
      </c>
      <c r="D424" s="30">
        <v>0</v>
      </c>
      <c r="E424" s="30">
        <v>38780</v>
      </c>
      <c r="F424" s="30">
        <v>0</v>
      </c>
      <c r="G424" s="30">
        <v>11220</v>
      </c>
      <c r="H424" s="30">
        <v>150000</v>
      </c>
    </row>
    <row r="425" spans="1:8" x14ac:dyDescent="0.25">
      <c r="A425" s="39" t="s">
        <v>392</v>
      </c>
      <c r="B425" s="29" t="s">
        <v>337</v>
      </c>
      <c r="C425" s="30">
        <v>4000000</v>
      </c>
      <c r="D425" s="30">
        <v>0</v>
      </c>
      <c r="E425" s="30">
        <v>842950</v>
      </c>
      <c r="F425" s="30">
        <v>0</v>
      </c>
      <c r="G425" s="30">
        <v>617900</v>
      </c>
      <c r="H425" s="30">
        <v>2539150</v>
      </c>
    </row>
    <row r="426" spans="1:8" x14ac:dyDescent="0.25">
      <c r="A426" s="39" t="s">
        <v>392</v>
      </c>
      <c r="B426" s="29" t="s">
        <v>300</v>
      </c>
      <c r="C426" s="30">
        <v>536196841</v>
      </c>
      <c r="D426" s="30">
        <v>0</v>
      </c>
      <c r="E426" s="30">
        <v>10026607.4</v>
      </c>
      <c r="F426" s="30">
        <v>0</v>
      </c>
      <c r="G426" s="30">
        <v>406569329.45999998</v>
      </c>
      <c r="H426" s="30">
        <v>119600904.14</v>
      </c>
    </row>
    <row r="427" spans="1:8" x14ac:dyDescent="0.25">
      <c r="A427" s="39" t="s">
        <v>392</v>
      </c>
      <c r="B427" s="29" t="s">
        <v>314</v>
      </c>
      <c r="C427" s="30">
        <v>585000</v>
      </c>
      <c r="D427" s="30">
        <v>0</v>
      </c>
      <c r="E427" s="30">
        <v>0</v>
      </c>
      <c r="F427" s="30">
        <v>0</v>
      </c>
      <c r="G427" s="30">
        <v>585000</v>
      </c>
      <c r="H427" s="30">
        <v>0</v>
      </c>
    </row>
    <row r="428" spans="1:8" x14ac:dyDescent="0.25">
      <c r="A428" s="39" t="s">
        <v>392</v>
      </c>
      <c r="B428" s="29" t="s">
        <v>373</v>
      </c>
      <c r="C428" s="30">
        <v>0</v>
      </c>
      <c r="D428" s="30">
        <v>0</v>
      </c>
      <c r="E428" s="30">
        <v>0</v>
      </c>
      <c r="F428" s="30">
        <v>0</v>
      </c>
      <c r="G428" s="30">
        <v>0</v>
      </c>
      <c r="H428" s="30">
        <v>0</v>
      </c>
    </row>
    <row r="429" spans="1:8" x14ac:dyDescent="0.25">
      <c r="A429" s="39" t="s">
        <v>392</v>
      </c>
      <c r="B429" s="29" t="s">
        <v>301</v>
      </c>
      <c r="C429" s="30">
        <v>20000000</v>
      </c>
      <c r="D429" s="30">
        <v>0</v>
      </c>
      <c r="E429" s="30">
        <v>0</v>
      </c>
      <c r="F429" s="30">
        <v>0</v>
      </c>
      <c r="G429" s="30">
        <v>0</v>
      </c>
      <c r="H429" s="30">
        <v>20000000</v>
      </c>
    </row>
    <row r="430" spans="1:8" x14ac:dyDescent="0.25">
      <c r="A430" s="39" t="s">
        <v>392</v>
      </c>
      <c r="B430" s="29" t="s">
        <v>292</v>
      </c>
      <c r="C430" s="30">
        <v>193975013</v>
      </c>
      <c r="D430" s="30">
        <v>0</v>
      </c>
      <c r="E430" s="30">
        <v>254554.15</v>
      </c>
      <c r="F430" s="30">
        <v>0</v>
      </c>
      <c r="G430" s="30">
        <v>15340725.26</v>
      </c>
      <c r="H430" s="30">
        <v>178379733.59</v>
      </c>
    </row>
    <row r="431" spans="1:8" x14ac:dyDescent="0.25">
      <c r="A431" s="39" t="s">
        <v>392</v>
      </c>
      <c r="B431" s="29" t="s">
        <v>315</v>
      </c>
      <c r="C431" s="30">
        <v>12300000</v>
      </c>
      <c r="D431" s="30">
        <v>0</v>
      </c>
      <c r="E431" s="30">
        <v>0</v>
      </c>
      <c r="F431" s="30">
        <v>0</v>
      </c>
      <c r="G431" s="30">
        <v>0</v>
      </c>
      <c r="H431" s="30">
        <v>12300000</v>
      </c>
    </row>
    <row r="432" spans="1:8" x14ac:dyDescent="0.25">
      <c r="A432" s="39" t="s">
        <v>392</v>
      </c>
      <c r="B432" s="29" t="s">
        <v>303</v>
      </c>
      <c r="C432" s="30">
        <v>1822789</v>
      </c>
      <c r="D432" s="30">
        <v>0</v>
      </c>
      <c r="E432" s="30">
        <v>319236</v>
      </c>
      <c r="F432" s="30">
        <v>0</v>
      </c>
      <c r="G432" s="30">
        <v>1503553</v>
      </c>
      <c r="H432" s="30">
        <v>0</v>
      </c>
    </row>
    <row r="433" spans="1:8" x14ac:dyDescent="0.25">
      <c r="A433" s="39" t="s">
        <v>392</v>
      </c>
      <c r="B433" s="29" t="s">
        <v>338</v>
      </c>
      <c r="C433" s="30">
        <v>500000</v>
      </c>
      <c r="D433" s="30">
        <v>0</v>
      </c>
      <c r="E433" s="30">
        <v>6940.77</v>
      </c>
      <c r="F433" s="30">
        <v>0</v>
      </c>
      <c r="G433" s="30">
        <v>46803.23</v>
      </c>
      <c r="H433" s="30">
        <v>446256</v>
      </c>
    </row>
    <row r="434" spans="1:8" x14ac:dyDescent="0.25">
      <c r="A434" s="39" t="s">
        <v>392</v>
      </c>
      <c r="B434" s="29" t="s">
        <v>339</v>
      </c>
      <c r="C434" s="30">
        <v>2450000</v>
      </c>
      <c r="D434" s="30">
        <v>0</v>
      </c>
      <c r="E434" s="30">
        <v>100000</v>
      </c>
      <c r="F434" s="30">
        <v>0</v>
      </c>
      <c r="G434" s="30">
        <v>800000</v>
      </c>
      <c r="H434" s="30">
        <v>1550000</v>
      </c>
    </row>
    <row r="435" spans="1:8" x14ac:dyDescent="0.25">
      <c r="A435" s="35" t="s">
        <v>384</v>
      </c>
      <c r="B435" s="35"/>
      <c r="C435" s="36">
        <f t="shared" ref="C435:H435" si="27">SUM(C415:C434)</f>
        <v>1143406978</v>
      </c>
      <c r="D435" s="36">
        <f t="shared" si="27"/>
        <v>0</v>
      </c>
      <c r="E435" s="36">
        <f t="shared" si="27"/>
        <v>30349282.609999996</v>
      </c>
      <c r="F435" s="36">
        <f t="shared" si="27"/>
        <v>0</v>
      </c>
      <c r="G435" s="36">
        <f t="shared" si="27"/>
        <v>747146175.70000005</v>
      </c>
      <c r="H435" s="36">
        <f t="shared" si="27"/>
        <v>365911519.69</v>
      </c>
    </row>
    <row r="436" spans="1:8" x14ac:dyDescent="0.25">
      <c r="A436" s="42" t="s">
        <v>393</v>
      </c>
      <c r="B436" s="29" t="s">
        <v>340</v>
      </c>
      <c r="C436" s="30">
        <v>1231655637</v>
      </c>
      <c r="D436" s="30">
        <v>0</v>
      </c>
      <c r="E436" s="30">
        <v>46947583.770000003</v>
      </c>
      <c r="F436" s="30">
        <v>0</v>
      </c>
      <c r="G436" s="30">
        <v>1003325526.87</v>
      </c>
      <c r="H436" s="30">
        <v>181382526.36000001</v>
      </c>
    </row>
    <row r="437" spans="1:8" x14ac:dyDescent="0.25">
      <c r="A437" s="42" t="s">
        <v>393</v>
      </c>
      <c r="B437" s="29" t="s">
        <v>341</v>
      </c>
      <c r="C437" s="30">
        <v>11996245</v>
      </c>
      <c r="D437" s="30">
        <v>0</v>
      </c>
      <c r="E437" s="30">
        <v>0</v>
      </c>
      <c r="F437" s="30">
        <v>0</v>
      </c>
      <c r="G437" s="30">
        <v>11816126.699999999</v>
      </c>
      <c r="H437" s="30">
        <v>180118.3</v>
      </c>
    </row>
    <row r="438" spans="1:8" x14ac:dyDescent="0.25">
      <c r="A438" s="42" t="s">
        <v>393</v>
      </c>
      <c r="B438" s="29" t="s">
        <v>375</v>
      </c>
      <c r="C438" s="30">
        <v>2000000</v>
      </c>
      <c r="D438" s="30">
        <v>0</v>
      </c>
      <c r="E438" s="30">
        <v>0</v>
      </c>
      <c r="F438" s="30">
        <v>0</v>
      </c>
      <c r="G438" s="30">
        <v>0</v>
      </c>
      <c r="H438" s="30">
        <v>2000000</v>
      </c>
    </row>
    <row r="439" spans="1:8" x14ac:dyDescent="0.25">
      <c r="A439" s="42" t="s">
        <v>393</v>
      </c>
      <c r="B439" s="29" t="s">
        <v>342</v>
      </c>
      <c r="C439" s="30">
        <v>10000000</v>
      </c>
      <c r="D439" s="30">
        <v>0</v>
      </c>
      <c r="E439" s="30">
        <v>1733374.8</v>
      </c>
      <c r="F439" s="30">
        <v>0</v>
      </c>
      <c r="G439" s="30">
        <v>8000065.5199999996</v>
      </c>
      <c r="H439" s="30">
        <v>266559.68</v>
      </c>
    </row>
    <row r="440" spans="1:8" x14ac:dyDescent="0.25">
      <c r="A440" s="42" t="s">
        <v>393</v>
      </c>
      <c r="B440" s="29" t="s">
        <v>343</v>
      </c>
      <c r="C440" s="30">
        <v>4000000</v>
      </c>
      <c r="D440" s="30">
        <v>0</v>
      </c>
      <c r="E440" s="30">
        <v>0</v>
      </c>
      <c r="F440" s="30">
        <v>0</v>
      </c>
      <c r="G440" s="30">
        <v>0</v>
      </c>
      <c r="H440" s="30">
        <v>4000000</v>
      </c>
    </row>
    <row r="441" spans="1:8" x14ac:dyDescent="0.25">
      <c r="A441" s="42" t="s">
        <v>393</v>
      </c>
      <c r="B441" s="29" t="s">
        <v>344</v>
      </c>
      <c r="C441" s="30">
        <v>557069995</v>
      </c>
      <c r="D441" s="30">
        <v>0</v>
      </c>
      <c r="E441" s="30">
        <v>105017998.7</v>
      </c>
      <c r="F441" s="30">
        <v>0</v>
      </c>
      <c r="G441" s="30">
        <v>452009925.94999999</v>
      </c>
      <c r="H441" s="30">
        <v>42070.35</v>
      </c>
    </row>
    <row r="442" spans="1:8" x14ac:dyDescent="0.25">
      <c r="A442" s="42" t="s">
        <v>393</v>
      </c>
      <c r="B442" s="29" t="s">
        <v>376</v>
      </c>
      <c r="C442" s="30">
        <v>2500000</v>
      </c>
      <c r="D442" s="30">
        <v>0</v>
      </c>
      <c r="E442" s="30">
        <v>0</v>
      </c>
      <c r="F442" s="30">
        <v>0</v>
      </c>
      <c r="G442" s="30">
        <v>0</v>
      </c>
      <c r="H442" s="30">
        <v>2500000</v>
      </c>
    </row>
    <row r="443" spans="1:8" x14ac:dyDescent="0.25">
      <c r="A443" s="42" t="s">
        <v>393</v>
      </c>
      <c r="B443" s="29" t="s">
        <v>345</v>
      </c>
      <c r="C443" s="30">
        <v>6000000</v>
      </c>
      <c r="D443" s="30">
        <v>0</v>
      </c>
      <c r="E443" s="30">
        <v>11250.02</v>
      </c>
      <c r="F443" s="30">
        <v>0</v>
      </c>
      <c r="G443" s="30">
        <v>5409620.7000000002</v>
      </c>
      <c r="H443" s="30">
        <v>579129.28</v>
      </c>
    </row>
    <row r="444" spans="1:8" x14ac:dyDescent="0.25">
      <c r="A444" s="42" t="s">
        <v>393</v>
      </c>
      <c r="B444" s="29" t="s">
        <v>346</v>
      </c>
      <c r="C444" s="30">
        <v>1000000</v>
      </c>
      <c r="D444" s="30">
        <v>0</v>
      </c>
      <c r="E444" s="30">
        <v>0</v>
      </c>
      <c r="F444" s="30">
        <v>0</v>
      </c>
      <c r="G444" s="30">
        <v>0</v>
      </c>
      <c r="H444" s="30">
        <v>1000000</v>
      </c>
    </row>
    <row r="445" spans="1:8" x14ac:dyDescent="0.25">
      <c r="A445" s="42" t="s">
        <v>393</v>
      </c>
      <c r="B445" s="29" t="s">
        <v>347</v>
      </c>
      <c r="C445" s="30">
        <v>1000000</v>
      </c>
      <c r="D445" s="30">
        <v>0</v>
      </c>
      <c r="E445" s="30">
        <v>0</v>
      </c>
      <c r="F445" s="30">
        <v>0</v>
      </c>
      <c r="G445" s="30">
        <v>0</v>
      </c>
      <c r="H445" s="30">
        <v>1000000</v>
      </c>
    </row>
    <row r="446" spans="1:8" x14ac:dyDescent="0.25">
      <c r="A446" s="42" t="s">
        <v>393</v>
      </c>
      <c r="B446" s="29" t="s">
        <v>304</v>
      </c>
      <c r="C446" s="30">
        <v>5000000</v>
      </c>
      <c r="D446" s="30">
        <v>0</v>
      </c>
      <c r="E446" s="30">
        <v>15767.3</v>
      </c>
      <c r="F446" s="30">
        <v>0</v>
      </c>
      <c r="G446" s="30">
        <v>451025.94</v>
      </c>
      <c r="H446" s="30">
        <v>4533206.76</v>
      </c>
    </row>
    <row r="447" spans="1:8" x14ac:dyDescent="0.25">
      <c r="A447" s="42" t="s">
        <v>393</v>
      </c>
      <c r="B447" s="29" t="s">
        <v>348</v>
      </c>
      <c r="C447" s="30">
        <v>4000000</v>
      </c>
      <c r="D447" s="30">
        <v>0</v>
      </c>
      <c r="E447" s="30">
        <v>0</v>
      </c>
      <c r="F447" s="30">
        <v>0</v>
      </c>
      <c r="G447" s="30">
        <v>0</v>
      </c>
      <c r="H447" s="30">
        <v>4000000</v>
      </c>
    </row>
    <row r="448" spans="1:8" x14ac:dyDescent="0.25">
      <c r="A448" s="42" t="s">
        <v>393</v>
      </c>
      <c r="B448" s="29" t="s">
        <v>349</v>
      </c>
      <c r="C448" s="30">
        <v>1000000</v>
      </c>
      <c r="D448" s="30">
        <v>0</v>
      </c>
      <c r="E448" s="30">
        <v>0</v>
      </c>
      <c r="F448" s="30">
        <v>0</v>
      </c>
      <c r="G448" s="30">
        <v>106331.38</v>
      </c>
      <c r="H448" s="30">
        <v>893668.62</v>
      </c>
    </row>
    <row r="449" spans="1:8" x14ac:dyDescent="0.25">
      <c r="A449" s="42" t="s">
        <v>393</v>
      </c>
      <c r="B449" s="29" t="s">
        <v>305</v>
      </c>
      <c r="C449" s="30">
        <v>15000000</v>
      </c>
      <c r="D449" s="30">
        <v>0</v>
      </c>
      <c r="E449" s="30">
        <v>3139733.26</v>
      </c>
      <c r="F449" s="30">
        <v>0</v>
      </c>
      <c r="G449" s="30">
        <v>8969375</v>
      </c>
      <c r="H449" s="30">
        <v>2890891.74</v>
      </c>
    </row>
    <row r="450" spans="1:8" x14ac:dyDescent="0.25">
      <c r="A450" s="42" t="s">
        <v>393</v>
      </c>
      <c r="B450" s="29" t="s">
        <v>317</v>
      </c>
      <c r="C450" s="30">
        <v>86150000</v>
      </c>
      <c r="D450" s="30">
        <v>0</v>
      </c>
      <c r="E450" s="30">
        <v>9712338.9800000004</v>
      </c>
      <c r="F450" s="30">
        <v>0</v>
      </c>
      <c r="G450" s="30">
        <v>75855500.519999996</v>
      </c>
      <c r="H450" s="30">
        <v>582160.5</v>
      </c>
    </row>
    <row r="451" spans="1:8" x14ac:dyDescent="0.25">
      <c r="A451" s="42" t="s">
        <v>393</v>
      </c>
      <c r="B451" s="29" t="s">
        <v>306</v>
      </c>
      <c r="C451" s="30">
        <v>3000000</v>
      </c>
      <c r="D451" s="30">
        <v>0</v>
      </c>
      <c r="E451" s="30">
        <v>271230.55</v>
      </c>
      <c r="F451" s="30">
        <v>0</v>
      </c>
      <c r="G451" s="30">
        <v>2350544.86</v>
      </c>
      <c r="H451" s="30">
        <v>378224.59</v>
      </c>
    </row>
    <row r="452" spans="1:8" x14ac:dyDescent="0.25">
      <c r="A452" s="42" t="s">
        <v>393</v>
      </c>
      <c r="B452" s="29" t="s">
        <v>351</v>
      </c>
      <c r="C452" s="30">
        <v>2000000</v>
      </c>
      <c r="D452" s="30">
        <v>0</v>
      </c>
      <c r="E452" s="30">
        <v>0</v>
      </c>
      <c r="F452" s="30">
        <v>0</v>
      </c>
      <c r="G452" s="30">
        <v>0</v>
      </c>
      <c r="H452" s="30">
        <v>2000000</v>
      </c>
    </row>
    <row r="453" spans="1:8" x14ac:dyDescent="0.25">
      <c r="A453" s="42" t="s">
        <v>393</v>
      </c>
      <c r="B453" s="29" t="s">
        <v>307</v>
      </c>
      <c r="C453" s="30">
        <v>5500000</v>
      </c>
      <c r="D453" s="30">
        <v>0</v>
      </c>
      <c r="E453" s="30">
        <v>876794.17</v>
      </c>
      <c r="F453" s="30">
        <v>0</v>
      </c>
      <c r="G453" s="30">
        <v>4621300.5199999996</v>
      </c>
      <c r="H453" s="30">
        <v>1905.31</v>
      </c>
    </row>
    <row r="454" spans="1:8" x14ac:dyDescent="0.25">
      <c r="A454" s="42" t="s">
        <v>393</v>
      </c>
      <c r="B454" s="29" t="s">
        <v>352</v>
      </c>
      <c r="C454" s="30">
        <v>217892340</v>
      </c>
      <c r="D454" s="30">
        <v>0</v>
      </c>
      <c r="E454" s="30">
        <v>719443.38</v>
      </c>
      <c r="F454" s="30">
        <v>0</v>
      </c>
      <c r="G454" s="30">
        <v>208210861.30000001</v>
      </c>
      <c r="H454" s="30">
        <v>8962035.3200000003</v>
      </c>
    </row>
    <row r="455" spans="1:8" x14ac:dyDescent="0.25">
      <c r="A455" s="42" t="s">
        <v>393</v>
      </c>
      <c r="B455" s="29" t="s">
        <v>353</v>
      </c>
      <c r="C455" s="30">
        <v>10000000</v>
      </c>
      <c r="D455" s="30">
        <v>0</v>
      </c>
      <c r="E455" s="30">
        <v>724688.1</v>
      </c>
      <c r="F455" s="30">
        <v>0</v>
      </c>
      <c r="G455" s="30">
        <v>6271720.3499999996</v>
      </c>
      <c r="H455" s="30">
        <v>3003591.55</v>
      </c>
    </row>
    <row r="456" spans="1:8" x14ac:dyDescent="0.25">
      <c r="A456" s="42" t="s">
        <v>393</v>
      </c>
      <c r="B456" s="29" t="s">
        <v>354</v>
      </c>
      <c r="C456" s="30">
        <v>262785476</v>
      </c>
      <c r="D456" s="30">
        <v>0</v>
      </c>
      <c r="E456" s="30">
        <v>32087317.390000001</v>
      </c>
      <c r="F456" s="30">
        <v>0</v>
      </c>
      <c r="G456" s="30">
        <v>185299191.31999999</v>
      </c>
      <c r="H456" s="30">
        <v>45398967.289999999</v>
      </c>
    </row>
    <row r="457" spans="1:8" x14ac:dyDescent="0.25">
      <c r="A457" s="42" t="s">
        <v>393</v>
      </c>
      <c r="B457" s="29" t="s">
        <v>308</v>
      </c>
      <c r="C457" s="30">
        <v>3000000</v>
      </c>
      <c r="D457" s="30">
        <v>0</v>
      </c>
      <c r="E457" s="30">
        <v>0</v>
      </c>
      <c r="F457" s="30">
        <v>0</v>
      </c>
      <c r="G457" s="30">
        <v>238865.55</v>
      </c>
      <c r="H457" s="30">
        <v>2761134.45</v>
      </c>
    </row>
    <row r="458" spans="1:8" x14ac:dyDescent="0.25">
      <c r="A458" s="42" t="s">
        <v>393</v>
      </c>
      <c r="B458" s="29" t="s">
        <v>355</v>
      </c>
      <c r="C458" s="30">
        <v>4000000</v>
      </c>
      <c r="D458" s="30">
        <v>0</v>
      </c>
      <c r="E458" s="30">
        <v>0</v>
      </c>
      <c r="F458" s="30">
        <v>0</v>
      </c>
      <c r="G458" s="30">
        <v>0</v>
      </c>
      <c r="H458" s="30">
        <v>4000000</v>
      </c>
    </row>
    <row r="459" spans="1:8" x14ac:dyDescent="0.25">
      <c r="A459" s="35" t="s">
        <v>385</v>
      </c>
      <c r="B459" s="35"/>
      <c r="C459" s="36">
        <f t="shared" ref="C459:H459" si="28">SUM(C436:C458)</f>
        <v>2446549693</v>
      </c>
      <c r="D459" s="36">
        <f t="shared" si="28"/>
        <v>0</v>
      </c>
      <c r="E459" s="36">
        <f t="shared" si="28"/>
        <v>201257520.42000002</v>
      </c>
      <c r="F459" s="36">
        <f t="shared" si="28"/>
        <v>0</v>
      </c>
      <c r="G459" s="36">
        <f t="shared" si="28"/>
        <v>1972935982.4799998</v>
      </c>
      <c r="H459" s="36">
        <f t="shared" si="28"/>
        <v>272356190.10000002</v>
      </c>
    </row>
    <row r="460" spans="1:8" x14ac:dyDescent="0.25">
      <c r="A460" s="39" t="s">
        <v>394</v>
      </c>
      <c r="B460" s="29" t="s">
        <v>356</v>
      </c>
      <c r="C460" s="30">
        <v>14489145</v>
      </c>
      <c r="D460" s="30">
        <v>0</v>
      </c>
      <c r="E460" s="30">
        <v>0</v>
      </c>
      <c r="F460" s="30">
        <v>0</v>
      </c>
      <c r="G460" s="30">
        <v>12509050.640000001</v>
      </c>
      <c r="H460" s="30">
        <v>1980094.36</v>
      </c>
    </row>
    <row r="461" spans="1:8" x14ac:dyDescent="0.25">
      <c r="A461" s="39" t="s">
        <v>394</v>
      </c>
      <c r="B461" s="29" t="s">
        <v>377</v>
      </c>
      <c r="C461" s="30">
        <v>565000000</v>
      </c>
      <c r="D461" s="30">
        <v>0</v>
      </c>
      <c r="E461" s="30">
        <v>34836958.130000003</v>
      </c>
      <c r="F461" s="30">
        <v>0</v>
      </c>
      <c r="G461" s="30">
        <v>519570026.74000001</v>
      </c>
      <c r="H461" s="30">
        <v>10593015.130000001</v>
      </c>
    </row>
    <row r="462" spans="1:8" x14ac:dyDescent="0.25">
      <c r="A462" s="39" t="s">
        <v>394</v>
      </c>
      <c r="B462" s="29" t="s">
        <v>368</v>
      </c>
      <c r="C462" s="30">
        <v>90000000</v>
      </c>
      <c r="D462" s="30">
        <v>0</v>
      </c>
      <c r="E462" s="30">
        <v>4783739.8899999997</v>
      </c>
      <c r="F462" s="30">
        <v>0</v>
      </c>
      <c r="G462" s="30">
        <v>74618308.140000001</v>
      </c>
      <c r="H462" s="30">
        <v>10597951.970000001</v>
      </c>
    </row>
    <row r="463" spans="1:8" x14ac:dyDescent="0.25">
      <c r="A463" s="39" t="s">
        <v>394</v>
      </c>
      <c r="B463" s="29" t="s">
        <v>357</v>
      </c>
      <c r="C463" s="30">
        <v>10000000</v>
      </c>
      <c r="D463" s="30">
        <v>0</v>
      </c>
      <c r="E463" s="30">
        <v>0</v>
      </c>
      <c r="F463" s="30">
        <v>0</v>
      </c>
      <c r="G463" s="30">
        <v>2735176.07</v>
      </c>
      <c r="H463" s="30">
        <v>7264823.9299999997</v>
      </c>
    </row>
    <row r="464" spans="1:8" x14ac:dyDescent="0.25">
      <c r="A464" s="39" t="s">
        <v>394</v>
      </c>
      <c r="B464" s="29" t="s">
        <v>358</v>
      </c>
      <c r="C464" s="30">
        <v>21429942</v>
      </c>
      <c r="D464" s="30">
        <v>0</v>
      </c>
      <c r="E464" s="30">
        <v>0</v>
      </c>
      <c r="F464" s="30">
        <v>0</v>
      </c>
      <c r="G464" s="30">
        <v>18656055.219999999</v>
      </c>
      <c r="H464" s="30">
        <v>2773886.78</v>
      </c>
    </row>
    <row r="465" spans="1:8" x14ac:dyDescent="0.25">
      <c r="A465" s="39" t="s">
        <v>394</v>
      </c>
      <c r="B465" s="29" t="s">
        <v>358</v>
      </c>
      <c r="C465" s="30">
        <v>24000000</v>
      </c>
      <c r="D465" s="30">
        <v>0</v>
      </c>
      <c r="E465" s="30">
        <v>0</v>
      </c>
      <c r="F465" s="30">
        <v>0</v>
      </c>
      <c r="G465" s="30">
        <v>13920657.58</v>
      </c>
      <c r="H465" s="30">
        <v>10079342.42</v>
      </c>
    </row>
    <row r="466" spans="1:8" x14ac:dyDescent="0.25">
      <c r="A466" s="39" t="s">
        <v>394</v>
      </c>
      <c r="B466" s="29" t="s">
        <v>378</v>
      </c>
      <c r="C466" s="30">
        <v>8392545</v>
      </c>
      <c r="D466" s="30">
        <v>0</v>
      </c>
      <c r="E466" s="30">
        <v>0</v>
      </c>
      <c r="F466" s="30">
        <v>0</v>
      </c>
      <c r="G466" s="30">
        <v>0</v>
      </c>
      <c r="H466" s="30">
        <v>8392545</v>
      </c>
    </row>
    <row r="467" spans="1:8" x14ac:dyDescent="0.25">
      <c r="A467" s="39" t="s">
        <v>394</v>
      </c>
      <c r="B467" s="29" t="s">
        <v>369</v>
      </c>
      <c r="C467" s="30">
        <v>9000000</v>
      </c>
      <c r="D467" s="30">
        <v>0</v>
      </c>
      <c r="E467" s="30">
        <v>0</v>
      </c>
      <c r="F467" s="30">
        <v>0</v>
      </c>
      <c r="G467" s="30">
        <v>6643270</v>
      </c>
      <c r="H467" s="30">
        <v>2356730</v>
      </c>
    </row>
    <row r="468" spans="1:8" x14ac:dyDescent="0.25">
      <c r="A468" s="39" t="s">
        <v>394</v>
      </c>
      <c r="B468" s="29" t="s">
        <v>309</v>
      </c>
      <c r="C468" s="30">
        <v>140597190</v>
      </c>
      <c r="D468" s="30">
        <v>0</v>
      </c>
      <c r="E468" s="30">
        <v>1472882.65</v>
      </c>
      <c r="F468" s="30">
        <v>0</v>
      </c>
      <c r="G468" s="30">
        <v>133781490.52</v>
      </c>
      <c r="H468" s="30">
        <v>5342816.83</v>
      </c>
    </row>
    <row r="469" spans="1:8" x14ac:dyDescent="0.25">
      <c r="A469" s="39" t="s">
        <v>394</v>
      </c>
      <c r="B469" s="29" t="s">
        <v>359</v>
      </c>
      <c r="C469" s="30">
        <v>0</v>
      </c>
      <c r="D469" s="30">
        <v>0</v>
      </c>
      <c r="E469" s="30">
        <v>0</v>
      </c>
      <c r="F469" s="30">
        <v>0</v>
      </c>
      <c r="G469" s="30">
        <v>0</v>
      </c>
      <c r="H469" s="30">
        <v>0</v>
      </c>
    </row>
    <row r="470" spans="1:8" x14ac:dyDescent="0.25">
      <c r="A470" s="35" t="s">
        <v>386</v>
      </c>
      <c r="B470" s="35"/>
      <c r="C470" s="36">
        <f t="shared" ref="C470:H470" si="29">SUM(C460:C469)</f>
        <v>882908822</v>
      </c>
      <c r="D470" s="36">
        <f t="shared" si="29"/>
        <v>0</v>
      </c>
      <c r="E470" s="36">
        <f t="shared" si="29"/>
        <v>41093580.670000002</v>
      </c>
      <c r="F470" s="36">
        <f t="shared" si="29"/>
        <v>0</v>
      </c>
      <c r="G470" s="36">
        <f t="shared" si="29"/>
        <v>782434034.91000009</v>
      </c>
      <c r="H470" s="36">
        <f t="shared" si="29"/>
        <v>59381206.420000002</v>
      </c>
    </row>
    <row r="471" spans="1:8" x14ac:dyDescent="0.25">
      <c r="A471" s="39" t="s">
        <v>395</v>
      </c>
      <c r="B471" s="29" t="s">
        <v>361</v>
      </c>
      <c r="C471" s="30">
        <v>87706608</v>
      </c>
      <c r="D471" s="30">
        <v>0</v>
      </c>
      <c r="E471" s="30">
        <v>0</v>
      </c>
      <c r="F471" s="30">
        <v>0</v>
      </c>
      <c r="G471" s="30">
        <v>79794583.349999994</v>
      </c>
      <c r="H471" s="30">
        <v>7912024.6500000004</v>
      </c>
    </row>
    <row r="472" spans="1:8" x14ac:dyDescent="0.25">
      <c r="A472" s="39" t="s">
        <v>395</v>
      </c>
      <c r="B472" s="29" t="s">
        <v>362</v>
      </c>
      <c r="C472" s="30">
        <v>15550818</v>
      </c>
      <c r="D472" s="30">
        <v>0</v>
      </c>
      <c r="E472" s="30">
        <v>0</v>
      </c>
      <c r="F472" s="30">
        <v>0</v>
      </c>
      <c r="G472" s="30">
        <v>14275782.289999999</v>
      </c>
      <c r="H472" s="30">
        <v>1275035.71</v>
      </c>
    </row>
    <row r="473" spans="1:8" x14ac:dyDescent="0.25">
      <c r="A473" s="39" t="s">
        <v>395</v>
      </c>
      <c r="B473" s="29" t="s">
        <v>310</v>
      </c>
      <c r="C473" s="30">
        <v>55000000</v>
      </c>
      <c r="D473" s="30">
        <v>0</v>
      </c>
      <c r="E473" s="30">
        <v>16137602.18</v>
      </c>
      <c r="F473" s="30">
        <v>0</v>
      </c>
      <c r="G473" s="30">
        <v>38862397.82</v>
      </c>
      <c r="H473" s="30">
        <v>0</v>
      </c>
    </row>
    <row r="474" spans="1:8" x14ac:dyDescent="0.25">
      <c r="A474" s="39" t="s">
        <v>395</v>
      </c>
      <c r="B474" s="29" t="s">
        <v>363</v>
      </c>
      <c r="C474" s="30">
        <v>39999997</v>
      </c>
      <c r="D474" s="30">
        <v>0</v>
      </c>
      <c r="E474" s="30">
        <v>0</v>
      </c>
      <c r="F474" s="30">
        <v>0</v>
      </c>
      <c r="G474" s="30">
        <v>33427525</v>
      </c>
      <c r="H474" s="30">
        <v>6572472</v>
      </c>
    </row>
    <row r="475" spans="1:8" x14ac:dyDescent="0.25">
      <c r="A475" s="39" t="s">
        <v>395</v>
      </c>
      <c r="B475" s="29" t="s">
        <v>295</v>
      </c>
      <c r="C475" s="30">
        <v>40000000</v>
      </c>
      <c r="D475" s="30">
        <v>0</v>
      </c>
      <c r="E475" s="30">
        <v>1675555.33</v>
      </c>
      <c r="F475" s="30">
        <v>0</v>
      </c>
      <c r="G475" s="30">
        <v>36384444.670000002</v>
      </c>
      <c r="H475" s="30">
        <v>1940000</v>
      </c>
    </row>
    <row r="476" spans="1:8" x14ac:dyDescent="0.25">
      <c r="A476" s="35" t="s">
        <v>387</v>
      </c>
      <c r="B476" s="35"/>
      <c r="C476" s="36">
        <f t="shared" ref="C476:H476" si="30">SUM(C471:C475)</f>
        <v>238257423</v>
      </c>
      <c r="D476" s="36">
        <f t="shared" si="30"/>
        <v>0</v>
      </c>
      <c r="E476" s="36">
        <f t="shared" si="30"/>
        <v>17813157.509999998</v>
      </c>
      <c r="F476" s="36">
        <f t="shared" si="30"/>
        <v>0</v>
      </c>
      <c r="G476" s="36">
        <f t="shared" si="30"/>
        <v>202744733.13</v>
      </c>
      <c r="H476" s="36">
        <f t="shared" si="30"/>
        <v>17699532.359999999</v>
      </c>
    </row>
    <row r="477" spans="1:8" x14ac:dyDescent="0.25">
      <c r="A477" s="38" t="s">
        <v>391</v>
      </c>
      <c r="B477" s="29" t="s">
        <v>318</v>
      </c>
      <c r="C477" s="30">
        <v>1508186350</v>
      </c>
      <c r="D477" s="30">
        <v>0</v>
      </c>
      <c r="E477" s="30">
        <v>0</v>
      </c>
      <c r="F477" s="30">
        <v>0</v>
      </c>
      <c r="G477" s="30">
        <v>1255705512.8900001</v>
      </c>
      <c r="H477" s="30">
        <v>252480837.11000001</v>
      </c>
    </row>
    <row r="478" spans="1:8" x14ac:dyDescent="0.25">
      <c r="A478" s="38" t="s">
        <v>391</v>
      </c>
      <c r="B478" s="29" t="s">
        <v>382</v>
      </c>
      <c r="C478" s="30">
        <v>3000000</v>
      </c>
      <c r="D478" s="30">
        <v>0</v>
      </c>
      <c r="E478" s="30">
        <v>0</v>
      </c>
      <c r="F478" s="30">
        <v>0</v>
      </c>
      <c r="G478" s="30">
        <v>0</v>
      </c>
      <c r="H478" s="30">
        <v>3000000</v>
      </c>
    </row>
    <row r="479" spans="1:8" x14ac:dyDescent="0.25">
      <c r="A479" s="38" t="s">
        <v>391</v>
      </c>
      <c r="B479" s="29" t="s">
        <v>319</v>
      </c>
      <c r="C479" s="30">
        <v>40000000</v>
      </c>
      <c r="D479" s="30">
        <v>0</v>
      </c>
      <c r="E479" s="30">
        <v>0</v>
      </c>
      <c r="F479" s="30">
        <v>0</v>
      </c>
      <c r="G479" s="30">
        <v>34753430.5</v>
      </c>
      <c r="H479" s="30">
        <v>5246569.5</v>
      </c>
    </row>
    <row r="480" spans="1:8" x14ac:dyDescent="0.25">
      <c r="A480" s="38" t="s">
        <v>391</v>
      </c>
      <c r="B480" s="29" t="s">
        <v>320</v>
      </c>
      <c r="C480" s="30">
        <v>399091970</v>
      </c>
      <c r="D480" s="30">
        <v>0</v>
      </c>
      <c r="E480" s="30">
        <v>0</v>
      </c>
      <c r="F480" s="30">
        <v>0</v>
      </c>
      <c r="G480" s="30">
        <v>330511771.55000001</v>
      </c>
      <c r="H480" s="30">
        <v>68580198.450000003</v>
      </c>
    </row>
    <row r="481" spans="1:8" x14ac:dyDescent="0.25">
      <c r="A481" s="38" t="s">
        <v>391</v>
      </c>
      <c r="B481" s="29" t="s">
        <v>321</v>
      </c>
      <c r="C481" s="30">
        <v>486009862</v>
      </c>
      <c r="D481" s="30">
        <v>0</v>
      </c>
      <c r="E481" s="30">
        <v>0</v>
      </c>
      <c r="F481" s="30">
        <v>0</v>
      </c>
      <c r="G481" s="30">
        <v>410420102.63</v>
      </c>
      <c r="H481" s="30">
        <v>75589759.370000005</v>
      </c>
    </row>
    <row r="482" spans="1:8" x14ac:dyDescent="0.25">
      <c r="A482" s="38" t="s">
        <v>391</v>
      </c>
      <c r="B482" s="29" t="s">
        <v>322</v>
      </c>
      <c r="C482" s="30">
        <v>70986701</v>
      </c>
      <c r="D482" s="30">
        <v>0</v>
      </c>
      <c r="E482" s="30">
        <v>0</v>
      </c>
      <c r="F482" s="30">
        <v>0</v>
      </c>
      <c r="G482" s="30">
        <v>55693151.630000003</v>
      </c>
      <c r="H482" s="30">
        <v>15293549.369999999</v>
      </c>
    </row>
    <row r="483" spans="1:8" x14ac:dyDescent="0.25">
      <c r="A483" s="38" t="s">
        <v>391</v>
      </c>
      <c r="B483" s="29" t="s">
        <v>323</v>
      </c>
      <c r="C483" s="30">
        <v>947746</v>
      </c>
      <c r="D483" s="30">
        <v>0</v>
      </c>
      <c r="E483" s="30">
        <v>0</v>
      </c>
      <c r="F483" s="30">
        <v>0</v>
      </c>
      <c r="G483" s="30">
        <v>238005.31</v>
      </c>
      <c r="H483" s="30">
        <v>709740.69</v>
      </c>
    </row>
    <row r="484" spans="1:8" x14ac:dyDescent="0.25">
      <c r="A484" s="38" t="s">
        <v>391</v>
      </c>
      <c r="B484" s="29" t="s">
        <v>323</v>
      </c>
      <c r="C484" s="30">
        <v>277667426</v>
      </c>
      <c r="D484" s="30">
        <v>0</v>
      </c>
      <c r="E484" s="30">
        <v>0</v>
      </c>
      <c r="F484" s="30">
        <v>0</v>
      </c>
      <c r="G484" s="30">
        <v>223848655.53999999</v>
      </c>
      <c r="H484" s="30">
        <v>53818770.460000001</v>
      </c>
    </row>
    <row r="485" spans="1:8" x14ac:dyDescent="0.25">
      <c r="A485" s="38" t="s">
        <v>391</v>
      </c>
      <c r="B485" s="29" t="s">
        <v>324</v>
      </c>
      <c r="C485" s="30">
        <v>215034000</v>
      </c>
      <c r="D485" s="30">
        <v>0</v>
      </c>
      <c r="E485" s="30">
        <v>0</v>
      </c>
      <c r="F485" s="30">
        <v>0</v>
      </c>
      <c r="G485" s="30">
        <v>202075541.55000001</v>
      </c>
      <c r="H485" s="30">
        <v>12958458.449999999</v>
      </c>
    </row>
    <row r="486" spans="1:8" x14ac:dyDescent="0.25">
      <c r="A486" s="38" t="s">
        <v>391</v>
      </c>
      <c r="B486" s="29" t="s">
        <v>325</v>
      </c>
      <c r="C486" s="30">
        <v>504564869</v>
      </c>
      <c r="D486" s="30">
        <v>0</v>
      </c>
      <c r="E486" s="30">
        <v>0</v>
      </c>
      <c r="F486" s="30">
        <v>0</v>
      </c>
      <c r="G486" s="30">
        <v>442511270.79000002</v>
      </c>
      <c r="H486" s="30">
        <v>62053598.210000001</v>
      </c>
    </row>
    <row r="487" spans="1:8" x14ac:dyDescent="0.25">
      <c r="A487" s="38" t="s">
        <v>391</v>
      </c>
      <c r="B487" s="29" t="s">
        <v>326</v>
      </c>
      <c r="C487" s="30">
        <v>318147645</v>
      </c>
      <c r="D487" s="30">
        <v>0</v>
      </c>
      <c r="E487" s="30">
        <v>0</v>
      </c>
      <c r="F487" s="30">
        <v>0</v>
      </c>
      <c r="G487" s="30">
        <v>251614325</v>
      </c>
      <c r="H487" s="30">
        <v>66533320</v>
      </c>
    </row>
    <row r="488" spans="1:8" x14ac:dyDescent="0.25">
      <c r="A488" s="38" t="s">
        <v>391</v>
      </c>
      <c r="B488" s="29" t="s">
        <v>327</v>
      </c>
      <c r="C488" s="30">
        <v>17197171</v>
      </c>
      <c r="D488" s="30">
        <v>0</v>
      </c>
      <c r="E488" s="30">
        <v>0</v>
      </c>
      <c r="F488" s="30">
        <v>0</v>
      </c>
      <c r="G488" s="30">
        <v>13603263</v>
      </c>
      <c r="H488" s="30">
        <v>3593908</v>
      </c>
    </row>
    <row r="489" spans="1:8" x14ac:dyDescent="0.25">
      <c r="A489" s="38" t="s">
        <v>391</v>
      </c>
      <c r="B489" s="29" t="s">
        <v>328</v>
      </c>
      <c r="C489" s="30">
        <v>180570286</v>
      </c>
      <c r="D489" s="30">
        <v>0</v>
      </c>
      <c r="E489" s="30">
        <v>0</v>
      </c>
      <c r="F489" s="30">
        <v>0</v>
      </c>
      <c r="G489" s="30">
        <v>142089772</v>
      </c>
      <c r="H489" s="30">
        <v>38480514</v>
      </c>
    </row>
    <row r="490" spans="1:8" x14ac:dyDescent="0.25">
      <c r="A490" s="38" t="s">
        <v>391</v>
      </c>
      <c r="B490" s="29" t="s">
        <v>329</v>
      </c>
      <c r="C490" s="30">
        <v>59339511</v>
      </c>
      <c r="D490" s="30">
        <v>0</v>
      </c>
      <c r="E490" s="30">
        <v>0</v>
      </c>
      <c r="F490" s="30">
        <v>0</v>
      </c>
      <c r="G490" s="30">
        <v>47253250</v>
      </c>
      <c r="H490" s="30">
        <v>12086261</v>
      </c>
    </row>
    <row r="491" spans="1:8" x14ac:dyDescent="0.25">
      <c r="A491" s="38" t="s">
        <v>391</v>
      </c>
      <c r="B491" s="29" t="s">
        <v>330</v>
      </c>
      <c r="C491" s="30">
        <v>95435020</v>
      </c>
      <c r="D491" s="30">
        <v>0</v>
      </c>
      <c r="E491" s="30">
        <v>0</v>
      </c>
      <c r="F491" s="30">
        <v>0</v>
      </c>
      <c r="G491" s="30">
        <v>75129362</v>
      </c>
      <c r="H491" s="30">
        <v>20305658</v>
      </c>
    </row>
    <row r="492" spans="1:8" x14ac:dyDescent="0.25">
      <c r="A492" s="38" t="s">
        <v>391</v>
      </c>
      <c r="B492" s="29" t="s">
        <v>331</v>
      </c>
      <c r="C492" s="30">
        <v>17082423</v>
      </c>
      <c r="D492" s="30">
        <v>0</v>
      </c>
      <c r="E492" s="30">
        <v>0</v>
      </c>
      <c r="F492" s="30">
        <v>0</v>
      </c>
      <c r="G492" s="30">
        <v>10969792.82</v>
      </c>
      <c r="H492" s="30">
        <v>6112630.1799999997</v>
      </c>
    </row>
    <row r="493" spans="1:8" x14ac:dyDescent="0.25">
      <c r="A493" s="33" t="s">
        <v>383</v>
      </c>
      <c r="B493" s="33"/>
      <c r="C493" s="32">
        <f t="shared" ref="C493:H493" si="31">SUM(C477:C492)</f>
        <v>4193260980</v>
      </c>
      <c r="D493" s="32">
        <f t="shared" si="31"/>
        <v>0</v>
      </c>
      <c r="E493" s="32">
        <f t="shared" si="31"/>
        <v>0</v>
      </c>
      <c r="F493" s="32">
        <f t="shared" si="31"/>
        <v>0</v>
      </c>
      <c r="G493" s="32">
        <f t="shared" si="31"/>
        <v>3496417207.2100005</v>
      </c>
      <c r="H493" s="32">
        <f t="shared" si="31"/>
        <v>696843772.78999996</v>
      </c>
    </row>
    <row r="494" spans="1:8" x14ac:dyDescent="0.25">
      <c r="A494" s="39" t="s">
        <v>392</v>
      </c>
      <c r="B494" s="29" t="s">
        <v>332</v>
      </c>
      <c r="C494" s="30">
        <v>16360000</v>
      </c>
      <c r="D494" s="30">
        <v>0</v>
      </c>
      <c r="E494" s="30">
        <v>1097782.99</v>
      </c>
      <c r="F494" s="30">
        <v>0</v>
      </c>
      <c r="G494" s="30">
        <v>14440573.109999999</v>
      </c>
      <c r="H494" s="30">
        <v>821643.9</v>
      </c>
    </row>
    <row r="495" spans="1:8" x14ac:dyDescent="0.25">
      <c r="A495" s="39" t="s">
        <v>392</v>
      </c>
      <c r="B495" s="29" t="s">
        <v>296</v>
      </c>
      <c r="C495" s="30">
        <v>48988800</v>
      </c>
      <c r="D495" s="30">
        <v>0</v>
      </c>
      <c r="E495" s="30">
        <v>0</v>
      </c>
      <c r="F495" s="30">
        <v>0</v>
      </c>
      <c r="G495" s="30">
        <v>46989450</v>
      </c>
      <c r="H495" s="30">
        <v>1999350</v>
      </c>
    </row>
    <row r="496" spans="1:8" x14ac:dyDescent="0.25">
      <c r="A496" s="39" t="s">
        <v>392</v>
      </c>
      <c r="B496" s="29" t="s">
        <v>333</v>
      </c>
      <c r="C496" s="30">
        <v>18928</v>
      </c>
      <c r="D496" s="30">
        <v>0</v>
      </c>
      <c r="E496" s="30">
        <v>0</v>
      </c>
      <c r="F496" s="30">
        <v>0</v>
      </c>
      <c r="G496" s="30">
        <v>18927.5</v>
      </c>
      <c r="H496" s="30">
        <v>0.5</v>
      </c>
    </row>
    <row r="497" spans="1:8" x14ac:dyDescent="0.25">
      <c r="A497" s="39" t="s">
        <v>392</v>
      </c>
      <c r="B497" s="29" t="s">
        <v>334</v>
      </c>
      <c r="C497" s="30">
        <v>70998002</v>
      </c>
      <c r="D497" s="30">
        <v>0</v>
      </c>
      <c r="E497" s="30">
        <v>25378439.109999999</v>
      </c>
      <c r="F497" s="30">
        <v>0</v>
      </c>
      <c r="G497" s="30">
        <v>44979345.539999999</v>
      </c>
      <c r="H497" s="30">
        <v>640217.35</v>
      </c>
    </row>
    <row r="498" spans="1:8" x14ac:dyDescent="0.25">
      <c r="A498" s="39" t="s">
        <v>392</v>
      </c>
      <c r="B498" s="29" t="s">
        <v>289</v>
      </c>
      <c r="C498" s="30">
        <v>249000</v>
      </c>
      <c r="D498" s="30">
        <v>0</v>
      </c>
      <c r="E498" s="30">
        <v>8268</v>
      </c>
      <c r="F498" s="30">
        <v>0</v>
      </c>
      <c r="G498" s="30">
        <v>139706.70000000001</v>
      </c>
      <c r="H498" s="30">
        <v>101025.3</v>
      </c>
    </row>
    <row r="499" spans="1:8" x14ac:dyDescent="0.25">
      <c r="A499" s="39" t="s">
        <v>392</v>
      </c>
      <c r="B499" s="29" t="s">
        <v>313</v>
      </c>
      <c r="C499" s="30">
        <v>300000</v>
      </c>
      <c r="D499" s="30">
        <v>0</v>
      </c>
      <c r="E499" s="30">
        <v>0</v>
      </c>
      <c r="F499" s="30">
        <v>0</v>
      </c>
      <c r="G499" s="30">
        <v>299450</v>
      </c>
      <c r="H499" s="30">
        <v>550</v>
      </c>
    </row>
    <row r="500" spans="1:8" x14ac:dyDescent="0.25">
      <c r="A500" s="39" t="s">
        <v>392</v>
      </c>
      <c r="B500" s="29" t="s">
        <v>297</v>
      </c>
      <c r="C500" s="30">
        <v>60000</v>
      </c>
      <c r="D500" s="30">
        <v>0</v>
      </c>
      <c r="E500" s="30">
        <v>15805.7</v>
      </c>
      <c r="F500" s="30">
        <v>0</v>
      </c>
      <c r="G500" s="30">
        <v>44194.3</v>
      </c>
      <c r="H500" s="30">
        <v>0</v>
      </c>
    </row>
    <row r="501" spans="1:8" x14ac:dyDescent="0.25">
      <c r="A501" s="39" t="s">
        <v>392</v>
      </c>
      <c r="B501" s="29" t="s">
        <v>291</v>
      </c>
      <c r="C501" s="30">
        <v>30000000</v>
      </c>
      <c r="D501" s="30">
        <v>0</v>
      </c>
      <c r="E501" s="30">
        <v>2160913.14</v>
      </c>
      <c r="F501" s="30">
        <v>0</v>
      </c>
      <c r="G501" s="30">
        <v>27008919.43</v>
      </c>
      <c r="H501" s="30">
        <v>830167.43</v>
      </c>
    </row>
    <row r="502" spans="1:8" x14ac:dyDescent="0.25">
      <c r="A502" s="39" t="s">
        <v>392</v>
      </c>
      <c r="B502" s="29" t="s">
        <v>298</v>
      </c>
      <c r="C502" s="30">
        <v>1000000</v>
      </c>
      <c r="D502" s="30">
        <v>0</v>
      </c>
      <c r="E502" s="30">
        <v>0</v>
      </c>
      <c r="F502" s="30">
        <v>0</v>
      </c>
      <c r="G502" s="30">
        <v>984973.02</v>
      </c>
      <c r="H502" s="30">
        <v>15026.98</v>
      </c>
    </row>
    <row r="503" spans="1:8" x14ac:dyDescent="0.25">
      <c r="A503" s="39" t="s">
        <v>392</v>
      </c>
      <c r="B503" s="29" t="s">
        <v>299</v>
      </c>
      <c r="C503" s="30">
        <v>4700000</v>
      </c>
      <c r="D503" s="30">
        <v>0</v>
      </c>
      <c r="E503" s="30">
        <v>585000</v>
      </c>
      <c r="F503" s="30">
        <v>0</v>
      </c>
      <c r="G503" s="30">
        <v>2136581.92</v>
      </c>
      <c r="H503" s="30">
        <v>1978418.08</v>
      </c>
    </row>
    <row r="504" spans="1:8" x14ac:dyDescent="0.25">
      <c r="A504" s="39" t="s">
        <v>392</v>
      </c>
      <c r="B504" s="29" t="s">
        <v>337</v>
      </c>
      <c r="C504" s="30">
        <v>24400000</v>
      </c>
      <c r="D504" s="30">
        <v>0</v>
      </c>
      <c r="E504" s="30">
        <v>1000000</v>
      </c>
      <c r="F504" s="30">
        <v>0</v>
      </c>
      <c r="G504" s="30">
        <v>9392500</v>
      </c>
      <c r="H504" s="30">
        <v>14007500</v>
      </c>
    </row>
    <row r="505" spans="1:8" x14ac:dyDescent="0.25">
      <c r="A505" s="39" t="s">
        <v>392</v>
      </c>
      <c r="B505" s="29" t="s">
        <v>300</v>
      </c>
      <c r="C505" s="30">
        <v>252251070</v>
      </c>
      <c r="D505" s="30">
        <v>0</v>
      </c>
      <c r="E505" s="30">
        <v>0</v>
      </c>
      <c r="F505" s="30">
        <v>0</v>
      </c>
      <c r="G505" s="30">
        <v>251558400.75</v>
      </c>
      <c r="H505" s="30">
        <v>692669.25</v>
      </c>
    </row>
    <row r="506" spans="1:8" x14ac:dyDescent="0.25">
      <c r="A506" s="39" t="s">
        <v>392</v>
      </c>
      <c r="B506" s="29" t="s">
        <v>301</v>
      </c>
      <c r="C506" s="30">
        <v>53358487</v>
      </c>
      <c r="D506" s="30">
        <v>0</v>
      </c>
      <c r="E506" s="30">
        <v>29149932</v>
      </c>
      <c r="F506" s="30">
        <v>0</v>
      </c>
      <c r="G506" s="30">
        <v>18842592.370000001</v>
      </c>
      <c r="H506" s="30">
        <v>5365962.63</v>
      </c>
    </row>
    <row r="507" spans="1:8" x14ac:dyDescent="0.25">
      <c r="A507" s="39" t="s">
        <v>392</v>
      </c>
      <c r="B507" s="29" t="s">
        <v>316</v>
      </c>
      <c r="C507" s="30">
        <v>300000</v>
      </c>
      <c r="D507" s="30">
        <v>0</v>
      </c>
      <c r="E507" s="30">
        <v>0</v>
      </c>
      <c r="F507" s="30">
        <v>0</v>
      </c>
      <c r="G507" s="30">
        <v>0</v>
      </c>
      <c r="H507" s="30">
        <v>300000</v>
      </c>
    </row>
    <row r="508" spans="1:8" x14ac:dyDescent="0.25">
      <c r="A508" s="39" t="s">
        <v>392</v>
      </c>
      <c r="B508" s="29" t="s">
        <v>292</v>
      </c>
      <c r="C508" s="30">
        <v>32000000</v>
      </c>
      <c r="D508" s="30">
        <v>0</v>
      </c>
      <c r="E508" s="30">
        <v>6759032.1600000001</v>
      </c>
      <c r="F508" s="30">
        <v>0</v>
      </c>
      <c r="G508" s="30">
        <v>11554736.710000001</v>
      </c>
      <c r="H508" s="30">
        <v>13686231.130000001</v>
      </c>
    </row>
    <row r="509" spans="1:8" x14ac:dyDescent="0.25">
      <c r="A509" s="39" t="s">
        <v>392</v>
      </c>
      <c r="B509" s="29" t="s">
        <v>315</v>
      </c>
      <c r="C509" s="30">
        <v>300000</v>
      </c>
      <c r="D509" s="30">
        <v>0</v>
      </c>
      <c r="E509" s="30">
        <v>0</v>
      </c>
      <c r="F509" s="30">
        <v>0</v>
      </c>
      <c r="G509" s="30">
        <v>287020</v>
      </c>
      <c r="H509" s="30">
        <v>12980</v>
      </c>
    </row>
    <row r="510" spans="1:8" x14ac:dyDescent="0.25">
      <c r="A510" s="39" t="s">
        <v>392</v>
      </c>
      <c r="B510" s="29" t="s">
        <v>293</v>
      </c>
      <c r="C510" s="30">
        <v>800000</v>
      </c>
      <c r="D510" s="30">
        <v>0</v>
      </c>
      <c r="E510" s="30">
        <v>0</v>
      </c>
      <c r="F510" s="30">
        <v>0</v>
      </c>
      <c r="G510" s="30">
        <v>740135</v>
      </c>
      <c r="H510" s="30">
        <v>59865</v>
      </c>
    </row>
    <row r="511" spans="1:8" x14ac:dyDescent="0.25">
      <c r="A511" s="39" t="s">
        <v>392</v>
      </c>
      <c r="B511" s="29" t="s">
        <v>294</v>
      </c>
      <c r="C511" s="30">
        <v>2100000</v>
      </c>
      <c r="D511" s="30">
        <v>0</v>
      </c>
      <c r="E511" s="30">
        <v>0</v>
      </c>
      <c r="F511" s="30">
        <v>0</v>
      </c>
      <c r="G511" s="30">
        <v>1516198.29</v>
      </c>
      <c r="H511" s="30">
        <v>583801.71</v>
      </c>
    </row>
    <row r="512" spans="1:8" x14ac:dyDescent="0.25">
      <c r="A512" s="39" t="s">
        <v>392</v>
      </c>
      <c r="B512" s="29" t="s">
        <v>302</v>
      </c>
      <c r="C512" s="30">
        <v>300000</v>
      </c>
      <c r="D512" s="30">
        <v>0</v>
      </c>
      <c r="E512" s="30">
        <v>0</v>
      </c>
      <c r="F512" s="30">
        <v>0</v>
      </c>
      <c r="G512" s="30">
        <v>0</v>
      </c>
      <c r="H512" s="30">
        <v>300000</v>
      </c>
    </row>
    <row r="513" spans="1:8" x14ac:dyDescent="0.25">
      <c r="A513" s="39" t="s">
        <v>392</v>
      </c>
      <c r="B513" s="29" t="s">
        <v>303</v>
      </c>
      <c r="C513" s="30">
        <v>5250000</v>
      </c>
      <c r="D513" s="30">
        <v>0</v>
      </c>
      <c r="E513" s="30">
        <v>0</v>
      </c>
      <c r="F513" s="30">
        <v>0</v>
      </c>
      <c r="G513" s="30">
        <v>4211509</v>
      </c>
      <c r="H513" s="30">
        <v>1038491</v>
      </c>
    </row>
    <row r="514" spans="1:8" x14ac:dyDescent="0.25">
      <c r="A514" s="39" t="s">
        <v>392</v>
      </c>
      <c r="B514" s="29" t="s">
        <v>338</v>
      </c>
      <c r="C514" s="30">
        <v>50000</v>
      </c>
      <c r="D514" s="30">
        <v>0</v>
      </c>
      <c r="E514" s="30">
        <v>0</v>
      </c>
      <c r="F514" s="30">
        <v>0</v>
      </c>
      <c r="G514" s="30">
        <v>1974</v>
      </c>
      <c r="H514" s="30">
        <v>48026</v>
      </c>
    </row>
    <row r="515" spans="1:8" x14ac:dyDescent="0.25">
      <c r="A515" s="39" t="s">
        <v>392</v>
      </c>
      <c r="B515" s="29" t="s">
        <v>339</v>
      </c>
      <c r="C515" s="30">
        <v>4800000</v>
      </c>
      <c r="D515" s="30">
        <v>0</v>
      </c>
      <c r="E515" s="30">
        <v>0</v>
      </c>
      <c r="F515" s="30">
        <v>0</v>
      </c>
      <c r="G515" s="30">
        <v>2800000</v>
      </c>
      <c r="H515" s="30">
        <v>2000000</v>
      </c>
    </row>
    <row r="516" spans="1:8" x14ac:dyDescent="0.25">
      <c r="A516" s="33" t="s">
        <v>384</v>
      </c>
      <c r="B516" s="33"/>
      <c r="C516" s="32">
        <f t="shared" ref="C516:H516" si="32">SUM(C494:C515)</f>
        <v>548584287</v>
      </c>
      <c r="D516" s="32">
        <f t="shared" si="32"/>
        <v>0</v>
      </c>
      <c r="E516" s="32">
        <f t="shared" si="32"/>
        <v>66155173.099999994</v>
      </c>
      <c r="F516" s="32">
        <f t="shared" si="32"/>
        <v>0</v>
      </c>
      <c r="G516" s="32">
        <f t="shared" si="32"/>
        <v>437947187.63999999</v>
      </c>
      <c r="H516" s="32">
        <f t="shared" si="32"/>
        <v>44481926.259999998</v>
      </c>
    </row>
    <row r="517" spans="1:8" x14ac:dyDescent="0.25">
      <c r="A517" s="42" t="s">
        <v>393</v>
      </c>
      <c r="B517" s="29" t="s">
        <v>340</v>
      </c>
      <c r="C517" s="30">
        <v>100000008</v>
      </c>
      <c r="D517" s="30">
        <v>0</v>
      </c>
      <c r="E517" s="30">
        <v>3715066</v>
      </c>
      <c r="F517" s="30">
        <v>0</v>
      </c>
      <c r="G517" s="30">
        <v>81434782</v>
      </c>
      <c r="H517" s="30">
        <v>14850160</v>
      </c>
    </row>
    <row r="518" spans="1:8" x14ac:dyDescent="0.25">
      <c r="A518" s="42" t="s">
        <v>393</v>
      </c>
      <c r="B518" s="29" t="s">
        <v>341</v>
      </c>
      <c r="C518" s="30">
        <v>2000000</v>
      </c>
      <c r="D518" s="30">
        <v>0</v>
      </c>
      <c r="E518" s="30">
        <v>0</v>
      </c>
      <c r="F518" s="30">
        <v>0</v>
      </c>
      <c r="G518" s="30">
        <v>1999963.27</v>
      </c>
      <c r="H518" s="30">
        <v>36.729999999999997</v>
      </c>
    </row>
    <row r="519" spans="1:8" x14ac:dyDescent="0.25">
      <c r="A519" s="42" t="s">
        <v>393</v>
      </c>
      <c r="B519" s="29" t="s">
        <v>342</v>
      </c>
      <c r="C519" s="30">
        <v>8000000</v>
      </c>
      <c r="D519" s="30">
        <v>0</v>
      </c>
      <c r="E519" s="30">
        <v>1524155.3</v>
      </c>
      <c r="F519" s="30">
        <v>0</v>
      </c>
      <c r="G519" s="30">
        <v>3950906.63</v>
      </c>
      <c r="H519" s="30">
        <v>2524938.0699999998</v>
      </c>
    </row>
    <row r="520" spans="1:8" x14ac:dyDescent="0.25">
      <c r="A520" s="42" t="s">
        <v>393</v>
      </c>
      <c r="B520" s="29" t="s">
        <v>343</v>
      </c>
      <c r="C520" s="30">
        <v>1500000</v>
      </c>
      <c r="D520" s="30">
        <v>0</v>
      </c>
      <c r="E520" s="30">
        <v>292950</v>
      </c>
      <c r="F520" s="30">
        <v>0</v>
      </c>
      <c r="G520" s="30">
        <v>1195145.98</v>
      </c>
      <c r="H520" s="30">
        <v>11904.02</v>
      </c>
    </row>
    <row r="521" spans="1:8" x14ac:dyDescent="0.25">
      <c r="A521" s="42" t="s">
        <v>393</v>
      </c>
      <c r="B521" s="29" t="s">
        <v>344</v>
      </c>
      <c r="C521" s="30">
        <v>121800000</v>
      </c>
      <c r="D521" s="30">
        <v>0</v>
      </c>
      <c r="E521" s="30">
        <v>32879512.77</v>
      </c>
      <c r="F521" s="30">
        <v>0</v>
      </c>
      <c r="G521" s="30">
        <v>85389511.290000007</v>
      </c>
      <c r="H521" s="30">
        <v>3530975.94</v>
      </c>
    </row>
    <row r="522" spans="1:8" x14ac:dyDescent="0.25">
      <c r="A522" s="42" t="s">
        <v>393</v>
      </c>
      <c r="B522" s="29" t="s">
        <v>345</v>
      </c>
      <c r="C522" s="30">
        <v>75000</v>
      </c>
      <c r="D522" s="30">
        <v>0</v>
      </c>
      <c r="E522" s="30">
        <v>0</v>
      </c>
      <c r="F522" s="30">
        <v>0</v>
      </c>
      <c r="G522" s="30">
        <v>32555.34</v>
      </c>
      <c r="H522" s="30">
        <v>42444.66</v>
      </c>
    </row>
    <row r="523" spans="1:8" x14ac:dyDescent="0.25">
      <c r="A523" s="42" t="s">
        <v>393</v>
      </c>
      <c r="B523" s="29" t="s">
        <v>304</v>
      </c>
      <c r="C523" s="30">
        <v>6000000</v>
      </c>
      <c r="D523" s="30">
        <v>0</v>
      </c>
      <c r="E523" s="30">
        <v>0</v>
      </c>
      <c r="F523" s="30">
        <v>0</v>
      </c>
      <c r="G523" s="30">
        <v>5563284.5999999996</v>
      </c>
      <c r="H523" s="30">
        <v>436715.4</v>
      </c>
    </row>
    <row r="524" spans="1:8" x14ac:dyDescent="0.25">
      <c r="A524" s="42" t="s">
        <v>393</v>
      </c>
      <c r="B524" s="29" t="s">
        <v>350</v>
      </c>
      <c r="C524" s="30">
        <v>9750000</v>
      </c>
      <c r="D524" s="30">
        <v>0</v>
      </c>
      <c r="E524" s="30">
        <v>0</v>
      </c>
      <c r="F524" s="30">
        <v>0</v>
      </c>
      <c r="G524" s="30">
        <v>9261732.1300000008</v>
      </c>
      <c r="H524" s="30">
        <v>488267.87</v>
      </c>
    </row>
    <row r="525" spans="1:8" x14ac:dyDescent="0.25">
      <c r="A525" s="42" t="s">
        <v>393</v>
      </c>
      <c r="B525" s="29" t="s">
        <v>305</v>
      </c>
      <c r="C525" s="30">
        <v>3500000</v>
      </c>
      <c r="D525" s="30">
        <v>0</v>
      </c>
      <c r="E525" s="30">
        <v>0.01</v>
      </c>
      <c r="F525" s="30">
        <v>0</v>
      </c>
      <c r="G525" s="30">
        <v>108725.46</v>
      </c>
      <c r="H525" s="30">
        <v>3391274.53</v>
      </c>
    </row>
    <row r="526" spans="1:8" x14ac:dyDescent="0.25">
      <c r="A526" s="42" t="s">
        <v>393</v>
      </c>
      <c r="B526" s="29" t="s">
        <v>317</v>
      </c>
      <c r="C526" s="30">
        <v>18770000</v>
      </c>
      <c r="D526" s="30">
        <v>0</v>
      </c>
      <c r="E526" s="30">
        <v>1708518.01</v>
      </c>
      <c r="F526" s="30">
        <v>0</v>
      </c>
      <c r="G526" s="30">
        <v>15794128.460000001</v>
      </c>
      <c r="H526" s="30">
        <v>1267353.53</v>
      </c>
    </row>
    <row r="527" spans="1:8" x14ac:dyDescent="0.25">
      <c r="A527" s="42" t="s">
        <v>393</v>
      </c>
      <c r="B527" s="29" t="s">
        <v>306</v>
      </c>
      <c r="C527" s="30">
        <v>3000000</v>
      </c>
      <c r="D527" s="30">
        <v>0</v>
      </c>
      <c r="E527" s="30">
        <v>27775.24</v>
      </c>
      <c r="F527" s="30">
        <v>0</v>
      </c>
      <c r="G527" s="30">
        <v>621379.27</v>
      </c>
      <c r="H527" s="30">
        <v>2350845.4900000002</v>
      </c>
    </row>
    <row r="528" spans="1:8" x14ac:dyDescent="0.25">
      <c r="A528" s="42" t="s">
        <v>393</v>
      </c>
      <c r="B528" s="29" t="s">
        <v>351</v>
      </c>
      <c r="C528" s="30">
        <v>1950000</v>
      </c>
      <c r="D528" s="30">
        <v>0</v>
      </c>
      <c r="E528" s="30">
        <v>0</v>
      </c>
      <c r="F528" s="30">
        <v>0</v>
      </c>
      <c r="G528" s="30">
        <v>1481317</v>
      </c>
      <c r="H528" s="30">
        <v>468683</v>
      </c>
    </row>
    <row r="529" spans="1:8" x14ac:dyDescent="0.25">
      <c r="A529" s="42" t="s">
        <v>393</v>
      </c>
      <c r="B529" s="29" t="s">
        <v>307</v>
      </c>
      <c r="C529" s="30">
        <v>7000000</v>
      </c>
      <c r="D529" s="30">
        <v>0</v>
      </c>
      <c r="E529" s="30">
        <v>1144334.57</v>
      </c>
      <c r="F529" s="30">
        <v>0</v>
      </c>
      <c r="G529" s="30">
        <v>3535365.59</v>
      </c>
      <c r="H529" s="30">
        <v>2320299.84</v>
      </c>
    </row>
    <row r="530" spans="1:8" x14ac:dyDescent="0.25">
      <c r="A530" s="42" t="s">
        <v>393</v>
      </c>
      <c r="B530" s="29" t="s">
        <v>352</v>
      </c>
      <c r="C530" s="30">
        <v>30000000</v>
      </c>
      <c r="D530" s="30">
        <v>0</v>
      </c>
      <c r="E530" s="30">
        <v>1162589.45</v>
      </c>
      <c r="F530" s="30">
        <v>0</v>
      </c>
      <c r="G530" s="30">
        <v>28752246.699999999</v>
      </c>
      <c r="H530" s="30">
        <v>85163.85</v>
      </c>
    </row>
    <row r="531" spans="1:8" x14ac:dyDescent="0.25">
      <c r="A531" s="42" t="s">
        <v>393</v>
      </c>
      <c r="B531" s="29" t="s">
        <v>353</v>
      </c>
      <c r="C531" s="30">
        <v>11500000</v>
      </c>
      <c r="D531" s="30">
        <v>0</v>
      </c>
      <c r="E531" s="30">
        <v>0</v>
      </c>
      <c r="F531" s="30">
        <v>0</v>
      </c>
      <c r="G531" s="30">
        <v>11163964.279999999</v>
      </c>
      <c r="H531" s="30">
        <v>336035.72</v>
      </c>
    </row>
    <row r="532" spans="1:8" x14ac:dyDescent="0.25">
      <c r="A532" s="42" t="s">
        <v>393</v>
      </c>
      <c r="B532" s="29" t="s">
        <v>354</v>
      </c>
      <c r="C532" s="30">
        <v>105000000</v>
      </c>
      <c r="D532" s="30">
        <v>0</v>
      </c>
      <c r="E532" s="30">
        <v>0</v>
      </c>
      <c r="F532" s="30">
        <v>0</v>
      </c>
      <c r="G532" s="30">
        <v>88990314.659999996</v>
      </c>
      <c r="H532" s="30">
        <v>16009685.34</v>
      </c>
    </row>
    <row r="533" spans="1:8" x14ac:dyDescent="0.25">
      <c r="A533" s="42" t="s">
        <v>393</v>
      </c>
      <c r="B533" s="29" t="s">
        <v>308</v>
      </c>
      <c r="C533" s="30">
        <v>0</v>
      </c>
      <c r="D533" s="30">
        <v>0</v>
      </c>
      <c r="E533" s="30">
        <v>0</v>
      </c>
      <c r="F533" s="30">
        <v>0</v>
      </c>
      <c r="G533" s="30">
        <v>0</v>
      </c>
      <c r="H533" s="30">
        <v>0</v>
      </c>
    </row>
    <row r="534" spans="1:8" x14ac:dyDescent="0.25">
      <c r="A534" s="42" t="s">
        <v>393</v>
      </c>
      <c r="B534" s="29" t="s">
        <v>355</v>
      </c>
      <c r="C534" s="30">
        <v>600000</v>
      </c>
      <c r="D534" s="30">
        <v>0</v>
      </c>
      <c r="E534" s="30">
        <v>0</v>
      </c>
      <c r="F534" s="30">
        <v>0</v>
      </c>
      <c r="G534" s="30">
        <v>592786.16</v>
      </c>
      <c r="H534" s="30">
        <v>7213.84</v>
      </c>
    </row>
    <row r="535" spans="1:8" x14ac:dyDescent="0.25">
      <c r="A535" s="48" t="s">
        <v>385</v>
      </c>
      <c r="B535" s="48"/>
      <c r="C535" s="32">
        <f>SUM(C517:C534)</f>
        <v>430445008</v>
      </c>
      <c r="D535" s="32">
        <f t="shared" ref="D535:H535" si="33">SUM(D517:D534)</f>
        <v>0</v>
      </c>
      <c r="E535" s="32">
        <f t="shared" si="33"/>
        <v>42454901.350000001</v>
      </c>
      <c r="F535" s="32">
        <f t="shared" si="33"/>
        <v>0</v>
      </c>
      <c r="G535" s="32">
        <f t="shared" si="33"/>
        <v>339868108.82000005</v>
      </c>
      <c r="H535" s="32">
        <f t="shared" si="33"/>
        <v>48121997.830000006</v>
      </c>
    </row>
    <row r="536" spans="1:8" x14ac:dyDescent="0.25">
      <c r="A536" s="39" t="s">
        <v>394</v>
      </c>
      <c r="B536" s="29" t="s">
        <v>356</v>
      </c>
      <c r="C536" s="30">
        <v>3000000</v>
      </c>
      <c r="D536" s="30">
        <v>0</v>
      </c>
      <c r="E536" s="30">
        <v>0</v>
      </c>
      <c r="F536" s="30">
        <v>0</v>
      </c>
      <c r="G536" s="30">
        <v>0</v>
      </c>
      <c r="H536" s="30">
        <v>3000000</v>
      </c>
    </row>
    <row r="537" spans="1:8" x14ac:dyDescent="0.25">
      <c r="A537" s="39" t="s">
        <v>394</v>
      </c>
      <c r="B537" s="29" t="s">
        <v>368</v>
      </c>
      <c r="C537" s="30">
        <v>20000000</v>
      </c>
      <c r="D537" s="30">
        <v>0</v>
      </c>
      <c r="E537" s="30">
        <v>1060957</v>
      </c>
      <c r="F537" s="30">
        <v>0</v>
      </c>
      <c r="G537" s="30">
        <v>18701203.039999999</v>
      </c>
      <c r="H537" s="30">
        <v>237839.96</v>
      </c>
    </row>
    <row r="538" spans="1:8" x14ac:dyDescent="0.25">
      <c r="A538" s="39" t="s">
        <v>394</v>
      </c>
      <c r="B538" s="29" t="s">
        <v>357</v>
      </c>
      <c r="C538" s="30">
        <v>50000000</v>
      </c>
      <c r="D538" s="30">
        <v>0</v>
      </c>
      <c r="E538" s="30">
        <v>4643732.59</v>
      </c>
      <c r="F538" s="30">
        <v>0</v>
      </c>
      <c r="G538" s="30">
        <v>40642431.969999999</v>
      </c>
      <c r="H538" s="30">
        <v>4713835.4400000004</v>
      </c>
    </row>
    <row r="539" spans="1:8" x14ac:dyDescent="0.25">
      <c r="A539" s="39" t="s">
        <v>394</v>
      </c>
      <c r="B539" s="29" t="s">
        <v>358</v>
      </c>
      <c r="C539" s="30">
        <v>32000000</v>
      </c>
      <c r="D539" s="30">
        <v>0</v>
      </c>
      <c r="E539" s="30">
        <v>6171199.9500000002</v>
      </c>
      <c r="F539" s="30">
        <v>0</v>
      </c>
      <c r="G539" s="30">
        <v>23605880.539999999</v>
      </c>
      <c r="H539" s="30">
        <v>2222919.5099999998</v>
      </c>
    </row>
    <row r="540" spans="1:8" x14ac:dyDescent="0.25">
      <c r="A540" s="39" t="s">
        <v>394</v>
      </c>
      <c r="B540" s="29" t="s">
        <v>309</v>
      </c>
      <c r="C540" s="30">
        <v>25000000</v>
      </c>
      <c r="D540" s="30">
        <v>0</v>
      </c>
      <c r="E540" s="30">
        <v>1392158.35</v>
      </c>
      <c r="F540" s="30">
        <v>0</v>
      </c>
      <c r="G540" s="30">
        <v>23491342.890000001</v>
      </c>
      <c r="H540" s="30">
        <v>116498.76</v>
      </c>
    </row>
    <row r="541" spans="1:8" x14ac:dyDescent="0.25">
      <c r="A541" s="39" t="s">
        <v>394</v>
      </c>
      <c r="B541" s="29" t="s">
        <v>359</v>
      </c>
      <c r="C541" s="30">
        <v>1647396222</v>
      </c>
      <c r="D541" s="30">
        <v>0</v>
      </c>
      <c r="E541" s="30">
        <v>545740470.54999995</v>
      </c>
      <c r="F541" s="30">
        <v>0</v>
      </c>
      <c r="G541" s="30">
        <v>1005283400.8</v>
      </c>
      <c r="H541" s="30">
        <v>96372350.650000006</v>
      </c>
    </row>
    <row r="542" spans="1:8" x14ac:dyDescent="0.25">
      <c r="A542" s="39" t="s">
        <v>394</v>
      </c>
      <c r="B542" s="29" t="s">
        <v>360</v>
      </c>
      <c r="C542" s="30">
        <v>26000000</v>
      </c>
      <c r="D542" s="30">
        <v>0</v>
      </c>
      <c r="E542" s="30">
        <v>0</v>
      </c>
      <c r="F542" s="30">
        <v>0</v>
      </c>
      <c r="G542" s="30">
        <v>25999998.239999998</v>
      </c>
      <c r="H542" s="30">
        <v>1.76</v>
      </c>
    </row>
    <row r="543" spans="1:8" x14ac:dyDescent="0.25">
      <c r="A543" s="48" t="s">
        <v>386</v>
      </c>
      <c r="B543" s="48"/>
      <c r="C543" s="32">
        <f t="shared" ref="C543:H543" si="34">SUM(C536:C542)</f>
        <v>1803396222</v>
      </c>
      <c r="D543" s="32">
        <f t="shared" si="34"/>
        <v>0</v>
      </c>
      <c r="E543" s="32">
        <f t="shared" si="34"/>
        <v>559008518.43999994</v>
      </c>
      <c r="F543" s="32">
        <f t="shared" si="34"/>
        <v>0</v>
      </c>
      <c r="G543" s="32">
        <f t="shared" si="34"/>
        <v>1137724257.48</v>
      </c>
      <c r="H543" s="32">
        <f t="shared" si="34"/>
        <v>106663446.08000001</v>
      </c>
    </row>
    <row r="544" spans="1:8" x14ac:dyDescent="0.25">
      <c r="A544" s="39" t="s">
        <v>395</v>
      </c>
      <c r="B544" s="29" t="s">
        <v>361</v>
      </c>
      <c r="C544" s="30">
        <v>48496019</v>
      </c>
      <c r="D544" s="30">
        <v>0</v>
      </c>
      <c r="E544" s="30">
        <v>0</v>
      </c>
      <c r="F544" s="30">
        <v>0</v>
      </c>
      <c r="G544" s="30">
        <v>37976898.530000001</v>
      </c>
      <c r="H544" s="30">
        <v>10519120.470000001</v>
      </c>
    </row>
    <row r="545" spans="1:8" x14ac:dyDescent="0.25">
      <c r="A545" s="39" t="s">
        <v>395</v>
      </c>
      <c r="B545" s="29" t="s">
        <v>362</v>
      </c>
      <c r="C545" s="30">
        <v>8598586</v>
      </c>
      <c r="D545" s="30">
        <v>0</v>
      </c>
      <c r="E545" s="30">
        <v>0</v>
      </c>
      <c r="F545" s="30">
        <v>0</v>
      </c>
      <c r="G545" s="30">
        <v>6798356.5300000003</v>
      </c>
      <c r="H545" s="30">
        <v>1800229.47</v>
      </c>
    </row>
    <row r="546" spans="1:8" x14ac:dyDescent="0.25">
      <c r="A546" s="39" t="s">
        <v>395</v>
      </c>
      <c r="B546" s="29" t="s">
        <v>310</v>
      </c>
      <c r="C546" s="30">
        <v>30000000</v>
      </c>
      <c r="D546" s="30">
        <v>0</v>
      </c>
      <c r="E546" s="30">
        <v>0</v>
      </c>
      <c r="F546" s="30">
        <v>0</v>
      </c>
      <c r="G546" s="30">
        <v>18743488.960000001</v>
      </c>
      <c r="H546" s="30">
        <v>11256511.039999999</v>
      </c>
    </row>
    <row r="547" spans="1:8" x14ac:dyDescent="0.25">
      <c r="A547" s="39" t="s">
        <v>395</v>
      </c>
      <c r="B547" s="29" t="s">
        <v>363</v>
      </c>
      <c r="C547" s="30">
        <v>34999994</v>
      </c>
      <c r="D547" s="30">
        <v>0</v>
      </c>
      <c r="E547" s="30">
        <v>0</v>
      </c>
      <c r="F547" s="30">
        <v>0</v>
      </c>
      <c r="G547" s="30">
        <v>17422770.25</v>
      </c>
      <c r="H547" s="30">
        <v>17577223.75</v>
      </c>
    </row>
    <row r="548" spans="1:8" x14ac:dyDescent="0.25">
      <c r="A548" s="39" t="s">
        <v>395</v>
      </c>
      <c r="B548" s="29" t="s">
        <v>295</v>
      </c>
      <c r="C548" s="30">
        <v>25000000</v>
      </c>
      <c r="D548" s="30">
        <v>0</v>
      </c>
      <c r="E548" s="30">
        <v>594518.47</v>
      </c>
      <c r="F548" s="30">
        <v>0</v>
      </c>
      <c r="G548" s="30">
        <v>4795046.53</v>
      </c>
      <c r="H548" s="30">
        <v>19610435</v>
      </c>
    </row>
    <row r="549" spans="1:8" x14ac:dyDescent="0.25">
      <c r="A549" s="48" t="s">
        <v>387</v>
      </c>
      <c r="B549" s="48"/>
      <c r="C549" s="32">
        <f t="shared" ref="C549:H549" si="35">SUM(C544:C548)</f>
        <v>147094599</v>
      </c>
      <c r="D549" s="32">
        <f t="shared" si="35"/>
        <v>0</v>
      </c>
      <c r="E549" s="32">
        <f t="shared" si="35"/>
        <v>594518.47</v>
      </c>
      <c r="F549" s="32">
        <f t="shared" si="35"/>
        <v>0</v>
      </c>
      <c r="G549" s="32">
        <f t="shared" si="35"/>
        <v>85736560.800000012</v>
      </c>
      <c r="H549" s="32">
        <f t="shared" si="35"/>
        <v>60763519.730000004</v>
      </c>
    </row>
    <row r="550" spans="1:8" x14ac:dyDescent="0.25">
      <c r="A550" s="39" t="s">
        <v>396</v>
      </c>
      <c r="B550" s="29" t="s">
        <v>364</v>
      </c>
      <c r="C550" s="30">
        <v>48000000</v>
      </c>
      <c r="D550" s="30">
        <v>0</v>
      </c>
      <c r="E550" s="30">
        <v>0</v>
      </c>
      <c r="F550" s="30">
        <v>0</v>
      </c>
      <c r="G550" s="30">
        <v>48000000</v>
      </c>
      <c r="H550" s="30">
        <v>0</v>
      </c>
    </row>
    <row r="551" spans="1:8" x14ac:dyDescent="0.25">
      <c r="A551" s="47" t="s">
        <v>388</v>
      </c>
      <c r="B551" s="47"/>
      <c r="C551" s="37">
        <f t="shared" ref="C551:H551" si="36">+C550</f>
        <v>48000000</v>
      </c>
      <c r="D551" s="37">
        <f t="shared" si="36"/>
        <v>0</v>
      </c>
      <c r="E551" s="37">
        <f t="shared" si="36"/>
        <v>0</v>
      </c>
      <c r="F551" s="37">
        <f t="shared" si="36"/>
        <v>0</v>
      </c>
      <c r="G551" s="37">
        <f t="shared" si="36"/>
        <v>48000000</v>
      </c>
      <c r="H551" s="37">
        <f t="shared" si="36"/>
        <v>0</v>
      </c>
    </row>
  </sheetData>
  <mergeCells count="14">
    <mergeCell ref="A549:B549"/>
    <mergeCell ref="A551:B551"/>
    <mergeCell ref="A99:B99"/>
    <mergeCell ref="A127:B127"/>
    <mergeCell ref="A150:B150"/>
    <mergeCell ref="A166:B166"/>
    <mergeCell ref="A535:B535"/>
    <mergeCell ref="A543:B543"/>
    <mergeCell ref="A16:B16"/>
    <mergeCell ref="A45:B45"/>
    <mergeCell ref="A68:B68"/>
    <mergeCell ref="A74:B74"/>
    <mergeCell ref="A80:B80"/>
    <mergeCell ref="A82:B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Hoja2</vt:lpstr>
      <vt:lpstr>Hoja3</vt:lpstr>
      <vt:lpstr>Hoja4</vt:lpstr>
      <vt:lpstr>Efectividad</vt:lpstr>
      <vt:lpstr>Liquidación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Retana Espinoza</dc:creator>
  <cp:lastModifiedBy>Giovanny  Chacón Bascope</cp:lastModifiedBy>
  <cp:lastPrinted>2021-04-08T20:14:54Z</cp:lastPrinted>
  <dcterms:created xsi:type="dcterms:W3CDTF">2018-10-09T18:39:40Z</dcterms:created>
  <dcterms:modified xsi:type="dcterms:W3CDTF">2023-01-26T21:39:40Z</dcterms:modified>
</cp:coreProperties>
</file>